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5.1 - Polička 1" sheetId="2" r:id="rId2"/>
    <sheet name="SO05.2 - Polička 2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'SO05.1 - Polička 1'!$C$86:$K$193</definedName>
    <definedName name="_xlnm.Print_Area" localSheetId="1">'SO05.1 - Polička 1'!$C$4:$J$39,'SO05.1 - Polička 1'!$C$45:$J$68,'SO05.1 - Polička 1'!$C$74:$J$193</definedName>
    <definedName name="_xlnm.Print_Titles" localSheetId="1">'SO05.1 - Polička 1'!$86:$86</definedName>
    <definedName name="_xlnm._FilterDatabase" localSheetId="2" hidden="1">'SO05.2 - Polička 2'!$C$85:$K$138</definedName>
    <definedName name="_xlnm.Print_Area" localSheetId="2">'SO05.2 - Polička 2'!$C$4:$J$39,'SO05.2 - Polička 2'!$C$45:$J$67,'SO05.2 - Polička 2'!$C$73:$J$138</definedName>
    <definedName name="_xlnm.Print_Titles" localSheetId="2">'SO05.2 - Polička 2'!$85:$85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7"/>
  <c r="BH137"/>
  <c r="BG137"/>
  <c r="BF137"/>
  <c r="T137"/>
  <c r="T136"/>
  <c r="R137"/>
  <c r="R136"/>
  <c r="P137"/>
  <c r="P136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76"/>
  <c i="2" r="J37"/>
  <c r="J36"/>
  <c i="1" r="AY55"/>
  <c i="2" r="J35"/>
  <c i="1" r="AX55"/>
  <c i="2" r="BI192"/>
  <c r="BH192"/>
  <c r="BG192"/>
  <c r="BF192"/>
  <c r="T192"/>
  <c r="T191"/>
  <c r="R192"/>
  <c r="R191"/>
  <c r="P192"/>
  <c r="P191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BK121"/>
  <c r="BK157"/>
  <c r="J147"/>
  <c r="BK159"/>
  <c r="BK161"/>
  <c r="J121"/>
  <c i="3" r="BK106"/>
  <c i="2" r="J112"/>
  <c r="BK104"/>
  <c r="J155"/>
  <c i="3" r="J129"/>
  <c i="2" r="J161"/>
  <c r="J117"/>
  <c r="J157"/>
  <c r="BK118"/>
  <c i="3" r="BK102"/>
  <c r="BK109"/>
  <c r="BK121"/>
  <c r="J93"/>
  <c i="2" r="J189"/>
  <c i="3" r="BK103"/>
  <c r="BK99"/>
  <c i="2" r="BK100"/>
  <c r="J165"/>
  <c r="BK164"/>
  <c r="J113"/>
  <c r="J171"/>
  <c i="3" r="J92"/>
  <c i="2" r="J153"/>
  <c r="BK135"/>
  <c r="J133"/>
  <c r="BK171"/>
  <c r="J107"/>
  <c r="BK116"/>
  <c r="J94"/>
  <c r="J135"/>
  <c i="3" r="BK100"/>
  <c i="2" r="BK129"/>
  <c r="J120"/>
  <c i="1" r="AS54"/>
  <c i="2" r="J98"/>
  <c r="BK186"/>
  <c r="J131"/>
  <c i="3" r="BK117"/>
  <c i="2" r="J92"/>
  <c i="3" r="BK113"/>
  <c r="J99"/>
  <c r="J106"/>
  <c i="2" r="J116"/>
  <c i="3" r="BK129"/>
  <c r="J121"/>
  <c i="2" r="BK120"/>
  <c r="BK175"/>
  <c r="BK153"/>
  <c i="3" r="J137"/>
  <c i="2" r="J110"/>
  <c r="BK96"/>
  <c r="J175"/>
  <c i="3" r="J105"/>
  <c i="2" r="J115"/>
  <c r="J164"/>
  <c i="3" r="BK91"/>
  <c i="2" r="J104"/>
  <c i="3" r="J97"/>
  <c r="J134"/>
  <c i="2" r="BK181"/>
  <c r="BK151"/>
  <c r="BK115"/>
  <c i="3" r="BK111"/>
  <c i="2" r="J100"/>
  <c r="BK127"/>
  <c i="3" r="J131"/>
  <c i="2" r="J103"/>
  <c r="BK103"/>
  <c r="BK189"/>
  <c r="BK165"/>
  <c r="BK112"/>
  <c r="BK123"/>
  <c r="J163"/>
  <c i="3" r="BK92"/>
  <c i="2" r="BK106"/>
  <c i="3" r="J126"/>
  <c i="2" r="BK113"/>
  <c r="J127"/>
  <c r="J143"/>
  <c r="BK90"/>
  <c r="BK173"/>
  <c r="BK184"/>
  <c r="BK145"/>
  <c r="J151"/>
  <c r="J169"/>
  <c r="BK101"/>
  <c r="J139"/>
  <c r="BK93"/>
  <c r="BK143"/>
  <c i="3" r="J102"/>
  <c i="2" r="J109"/>
  <c i="3" r="J100"/>
  <c r="BK97"/>
  <c i="2" r="J93"/>
  <c i="3" r="BK137"/>
  <c r="J111"/>
  <c i="2" r="J186"/>
  <c i="3" r="BK108"/>
  <c r="J109"/>
  <c r="BK134"/>
  <c i="2" r="J96"/>
  <c r="J192"/>
  <c r="BK179"/>
  <c r="BK192"/>
  <c i="3" r="J113"/>
  <c i="2" r="BK98"/>
  <c i="3" r="BK115"/>
  <c r="J108"/>
  <c r="BK89"/>
  <c i="2" r="BK94"/>
  <c r="J179"/>
  <c i="3" r="BK94"/>
  <c r="J89"/>
  <c i="2" r="J90"/>
  <c r="BK149"/>
  <c i="3" r="J117"/>
  <c i="2" r="J125"/>
  <c r="J101"/>
  <c r="BK141"/>
  <c i="3" r="BK119"/>
  <c i="2" r="J159"/>
  <c i="3" r="J96"/>
  <c i="2" r="BK169"/>
  <c r="BK131"/>
  <c r="J129"/>
  <c r="J123"/>
  <c r="BK97"/>
  <c r="J137"/>
  <c i="3" r="J94"/>
  <c r="J115"/>
  <c i="2" r="BK133"/>
  <c r="J145"/>
  <c r="J97"/>
  <c r="BK110"/>
  <c r="J167"/>
  <c i="3" r="BK124"/>
  <c i="2" r="BK107"/>
  <c r="J106"/>
  <c r="J181"/>
  <c i="3" r="BK131"/>
  <c i="2" r="J184"/>
  <c i="3" r="BK96"/>
  <c i="2" r="BK139"/>
  <c r="J118"/>
  <c i="3" r="BK126"/>
  <c i="2" r="BK125"/>
  <c r="J173"/>
  <c r="BK163"/>
  <c i="3" r="J124"/>
  <c i="2" r="BK92"/>
  <c r="BK117"/>
  <c i="3" r="J119"/>
  <c i="2" r="BK137"/>
  <c r="J141"/>
  <c r="BK155"/>
  <c i="3" r="J91"/>
  <c i="2" r="BK109"/>
  <c i="3" r="J103"/>
  <c i="2" r="J149"/>
  <c i="3" r="BK105"/>
  <c i="2" r="BK147"/>
  <c r="BK167"/>
  <c i="3" r="BK93"/>
  <c i="2" l="1" r="BK183"/>
  <c r="J183"/>
  <c r="J65"/>
  <c r="T89"/>
  <c r="BK89"/>
  <c r="P178"/>
  <c r="P89"/>
  <c r="P88"/>
  <c r="R178"/>
  <c r="P142"/>
  <c i="3" r="BK123"/>
  <c r="J123"/>
  <c r="J63"/>
  <c r="T128"/>
  <c i="2" r="BK142"/>
  <c r="J142"/>
  <c r="J62"/>
  <c r="P183"/>
  <c i="3" r="T123"/>
  <c i="2" r="T178"/>
  <c i="3" r="P88"/>
  <c r="P87"/>
  <c r="P123"/>
  <c i="2" r="BK178"/>
  <c i="3" r="R128"/>
  <c i="2" r="T142"/>
  <c i="3" r="R88"/>
  <c r="R87"/>
  <c r="R86"/>
  <c r="R123"/>
  <c r="R122"/>
  <c i="2" r="R142"/>
  <c r="T183"/>
  <c i="3" r="T88"/>
  <c r="T87"/>
  <c r="P128"/>
  <c i="2" r="R89"/>
  <c r="R88"/>
  <c r="R183"/>
  <c i="3" r="BK88"/>
  <c r="J88"/>
  <c r="J61"/>
  <c r="BK128"/>
  <c r="J128"/>
  <c r="J64"/>
  <c i="2" r="BK188"/>
  <c r="J188"/>
  <c r="J66"/>
  <c r="BK191"/>
  <c r="J191"/>
  <c r="J67"/>
  <c i="3" r="BK136"/>
  <c r="J136"/>
  <c r="J66"/>
  <c r="BK133"/>
  <c r="J133"/>
  <c r="J65"/>
  <c r="F83"/>
  <c r="BE91"/>
  <c i="2" r="J178"/>
  <c r="J64"/>
  <c i="3" r="BE99"/>
  <c r="J52"/>
  <c r="BE89"/>
  <c r="BE94"/>
  <c r="BE97"/>
  <c r="BE100"/>
  <c r="BE105"/>
  <c r="BE126"/>
  <c r="BE121"/>
  <c r="BE129"/>
  <c r="E48"/>
  <c r="J55"/>
  <c r="BE102"/>
  <c r="BE113"/>
  <c r="BE119"/>
  <c r="BE137"/>
  <c i="2" r="J89"/>
  <c r="J61"/>
  <c i="3" r="BE93"/>
  <c r="BE109"/>
  <c r="BE131"/>
  <c r="BE103"/>
  <c r="BE106"/>
  <c r="BE115"/>
  <c r="BE124"/>
  <c r="BE117"/>
  <c r="BE111"/>
  <c r="BE92"/>
  <c r="BE96"/>
  <c r="BE134"/>
  <c r="BE108"/>
  <c i="2" r="BE121"/>
  <c r="BE143"/>
  <c r="F84"/>
  <c r="BE161"/>
  <c r="BE92"/>
  <c r="BE171"/>
  <c r="BE98"/>
  <c r="BE104"/>
  <c r="BE120"/>
  <c r="BE123"/>
  <c r="J81"/>
  <c r="BE118"/>
  <c r="E77"/>
  <c r="BE101"/>
  <c r="BE107"/>
  <c r="BE93"/>
  <c r="BE110"/>
  <c r="BE112"/>
  <c r="BE116"/>
  <c r="J84"/>
  <c r="BE94"/>
  <c r="BE109"/>
  <c r="BE149"/>
  <c r="BE167"/>
  <c r="BE173"/>
  <c r="BE117"/>
  <c r="BE131"/>
  <c r="BE157"/>
  <c r="BE163"/>
  <c r="BE192"/>
  <c r="BE103"/>
  <c r="BE125"/>
  <c r="BE135"/>
  <c r="BE137"/>
  <c r="BE139"/>
  <c r="BE141"/>
  <c r="BE145"/>
  <c r="BE153"/>
  <c r="BE181"/>
  <c r="BE184"/>
  <c r="BE186"/>
  <c r="BE189"/>
  <c r="BE90"/>
  <c r="BE97"/>
  <c r="BE100"/>
  <c r="BE106"/>
  <c r="BE113"/>
  <c r="BE127"/>
  <c r="BE129"/>
  <c r="BE147"/>
  <c r="BE159"/>
  <c r="BE165"/>
  <c r="BE169"/>
  <c r="BE175"/>
  <c r="BE179"/>
  <c r="BE96"/>
  <c r="BE115"/>
  <c r="BE133"/>
  <c r="BE151"/>
  <c r="BE155"/>
  <c r="BE164"/>
  <c r="F34"/>
  <c i="1" r="BA55"/>
  <c i="3" r="F34"/>
  <c i="1" r="BA56"/>
  <c i="3" r="F37"/>
  <c i="1" r="BD56"/>
  <c i="2" r="F36"/>
  <c i="1" r="BC55"/>
  <c i="2" r="F37"/>
  <c i="1" r="BD55"/>
  <c i="2" r="F35"/>
  <c i="1" r="BB55"/>
  <c i="3" r="F36"/>
  <c i="1" r="BC56"/>
  <c i="3" r="F35"/>
  <c i="1" r="BB56"/>
  <c i="3" r="J34"/>
  <c i="1" r="AW56"/>
  <c i="2" r="J34"/>
  <c i="1" r="AW55"/>
  <c i="2" l="1" r="T88"/>
  <c i="3" r="T122"/>
  <c r="T86"/>
  <c i="2" r="BK177"/>
  <c r="J177"/>
  <c r="J63"/>
  <c r="T177"/>
  <c r="T87"/>
  <c r="R177"/>
  <c r="R87"/>
  <c r="P177"/>
  <c r="P87"/>
  <c i="1" r="AU55"/>
  <c i="3" r="P122"/>
  <c r="P86"/>
  <c i="1" r="AU56"/>
  <c i="2" r="BK88"/>
  <c r="J88"/>
  <c r="J60"/>
  <c i="3" r="BK122"/>
  <c r="J122"/>
  <c r="J62"/>
  <c r="BK87"/>
  <c r="BK86"/>
  <c r="J86"/>
  <c r="J59"/>
  <c i="2" r="J33"/>
  <c i="1" r="AV55"/>
  <c r="AT55"/>
  <c r="BA54"/>
  <c r="W30"/>
  <c i="3" r="J33"/>
  <c i="1" r="AV56"/>
  <c r="AT56"/>
  <c r="BB54"/>
  <c r="W31"/>
  <c r="BD54"/>
  <c r="W33"/>
  <c i="2" r="F33"/>
  <c i="1" r="AZ55"/>
  <c r="BC54"/>
  <c r="AY54"/>
  <c i="3" r="F33"/>
  <c i="1" r="AZ56"/>
  <c i="2" l="1" r="BK87"/>
  <c r="J87"/>
  <c r="J59"/>
  <c i="3" r="J87"/>
  <c r="J60"/>
  <c i="1" r="AU54"/>
  <c r="W32"/>
  <c r="AW54"/>
  <c r="AK30"/>
  <c i="3" r="J30"/>
  <c i="1" r="AG56"/>
  <c r="AZ54"/>
  <c r="W29"/>
  <c r="AX54"/>
  <c i="3" l="1" r="J39"/>
  <c i="1" r="AN56"/>
  <c r="AV54"/>
  <c r="AK29"/>
  <c i="2" r="J30"/>
  <c i="1" r="AG55"/>
  <c r="AG54"/>
  <c r="AK26"/>
  <c i="2" l="1" r="J39"/>
  <c i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<sst xmlns="http://schemas.openxmlformats.org/spreadsheetml/2006/main">
  <si>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</si>
  <si>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</si>
  <si>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</si>
  <si>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</si>
  <si>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</si>
  <si>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{94490705-005c-450e-81ed-97ca4849f95e}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</si>
  <si>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</si>
  <si>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</si>
  <si>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</si>
  <si>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</si>
  <si>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</si>
  <si>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</si>
  <si>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</si>
  <si>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</si>
  <si>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2025/08/01/02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</si>
  <si>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</si>
  <si>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</si>
  <si>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SÚS PK - výměna venkovního osvětlení (Svitavsko)</t>
  </si>
  <si>
    <t>KSO:</t>
  </si>
  <si>
    <t/>
  </si>
  <si>
    <t>CC-CZ:</t>
  </si>
  <si>
    <t>Místo:</t>
  </si>
  <si>
    <t>Pardubický kraj</t>
  </si>
  <si>
    <t>Datum:</t>
  </si>
  <si>
    <t>1. 9. 2025</t>
  </si>
  <si>
    <t>Zadavatel:</t>
  </si>
  <si>
    <t>IČ:</t>
  </si>
  <si>
    <t xml:space="preserve"> Správa a údržba silnic Pardubického kraj</t>
  </si>
  <si>
    <t>DIČ:</t>
  </si>
  <si>
    <t>Účastník:</t>
  </si>
  <si>
    <t>Vyplň údaj</t>
  </si>
  <si>
    <t>Projektant:</t>
  </si>
  <si>
    <t>Jaroslav Kulička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</si>
  <si>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</si>
  <si>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</si>
  <si>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</si>
  <si>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</si>
  <si>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</si>
  <si>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</si>
  <si>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</si>
  <si>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</si>
  <si>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</si>
  <si>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</si>
  <si>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</si>
  <si>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</si>
  <si>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</si>
  <si>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</si>
  <si>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</si>
  <si>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</si>
  <si>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</si>
  <si>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</si>
  <si>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</si>
  <si>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</si>
  <si>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</si>
  <si>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</si>
  <si>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</si>
  <si>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</si>
  <si>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</si>
  <si>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</si>
  <si>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</si>
  <si>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</si>
  <si>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</si>
  <si>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</si>
  <si>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</si>
  <si>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</si>
  <si>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</si>
  <si>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</si>
  <si>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</si>
  <si>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</si>
  <si>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</si>
  <si>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</si>
  <si>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</si>
  <si>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</si>
  <si>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</si>
  <si>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</si>
  <si>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</si>
  <si>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</si>
  <si>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SO05.1</t>
  </si>
  <si>
    <t>Polička 1</t>
  </si>
  <si>
    <t>STA</t>
  </si>
  <si>
    <t>1</t>
  </si>
  <si>
    <t>{0d4482b4-a2a7-46f2-b214-0d1b5b6c8869}</t>
  </si>
  <si>
    <t>2</t>
  </si>
  <si>
    <t>SO05.2</t>
  </si>
  <si>
    <t>Polička 2</t>
  </si>
  <si>
    <t>{f9f0f579-8a3a-4f42-9da7-55e075d00c8f}</t>
  </si>
  <si>
    <t>KRYCÍ LIST SOUPISU PRACÍ</t>
  </si>
  <si>
    <t>Objekt:</t>
  </si>
  <si>
    <t>SO05.1 - Polička 1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</si>
  <si>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</si>
  <si>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</si>
  <si>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</si>
  <si>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</si>
  <si>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</si>
  <si>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</si>
  <si>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</si>
  <si>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</si>
  <si>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</si>
  <si>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</si>
  <si>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</si>
  <si>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</si>
  <si>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</si>
  <si>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</si>
  <si>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</si>
  <si>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</si>
  <si>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</si>
  <si>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</si>
  <si>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</si>
  <si>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</si>
  <si>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</si>
  <si>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</si>
  <si>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</si>
  <si>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</si>
  <si>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</si>
  <si>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</si>
  <si>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</si>
  <si>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</si>
  <si>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</si>
  <si>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</si>
  <si>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</si>
  <si>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</si>
  <si>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210203901</t>
  </si>
  <si>
    <t>Montáž svítidel LED se zapojením vodičů průmyslových nebo venkovních na výložník nebo dřík</t>
  </si>
  <si>
    <t>kus</t>
  </si>
  <si>
    <t>64</t>
  </si>
  <si>
    <t>-1282137403</t>
  </si>
  <si>
    <t>Online PSC</t>
  </si>
  <si>
    <t>https://podminky.urs.cz/item/CS_URS_2025_01/210203901</t>
  </si>
  <si>
    <t>NE8</t>
  </si>
  <si>
    <t>Svítidlo venkovního osvětlení PO.1 - 75.1W, 9505lm, 3000K</t>
  </si>
  <si>
    <t>ks</t>
  </si>
  <si>
    <t>256</t>
  </si>
  <si>
    <t>1237543124</t>
  </si>
  <si>
    <t>NE22</t>
  </si>
  <si>
    <t>Recyklační poplatek svítidla</t>
  </si>
  <si>
    <t>-1391824163</t>
  </si>
  <si>
    <t>4</t>
  </si>
  <si>
    <t>210204011</t>
  </si>
  <si>
    <t>Montáž stožárů osvětlení samostatně stojících ocelových, délky do 12 m</t>
  </si>
  <si>
    <t>-1138046243</t>
  </si>
  <si>
    <t>https://podminky.urs.cz/item/CS_URS_2025_01/210204011</t>
  </si>
  <si>
    <t>5</t>
  </si>
  <si>
    <t>31674107</t>
  </si>
  <si>
    <t>stožár osvětlovací uliční Pz 159/133/114 v 8,2m</t>
  </si>
  <si>
    <t>128</t>
  </si>
  <si>
    <t>2062318156</t>
  </si>
  <si>
    <t>6</t>
  </si>
  <si>
    <t>31674126</t>
  </si>
  <si>
    <t>manžeta ocelová ochranná na stožár d=159mm</t>
  </si>
  <si>
    <t>-1871102276</t>
  </si>
  <si>
    <t>7</t>
  </si>
  <si>
    <t>210204104</t>
  </si>
  <si>
    <t>Montáž výložníků osvětlení jednoramenných sloupových, hmotnosti přes 35 kg</t>
  </si>
  <si>
    <t>770787070</t>
  </si>
  <si>
    <t>https://podminky.urs.cz/item/CS_URS_2025_01/210204104</t>
  </si>
  <si>
    <t>8</t>
  </si>
  <si>
    <t>31673000</t>
  </si>
  <si>
    <t>výložník obloukový jednoduchý k osvětlovacím stožárům uličním výška 1800mm vyložení 1500mm</t>
  </si>
  <si>
    <t>-43842006</t>
  </si>
  <si>
    <t>9</t>
  </si>
  <si>
    <t>210204202</t>
  </si>
  <si>
    <t>Montáž elektrovýzbroje stožárů osvětlení 2 okruhy</t>
  </si>
  <si>
    <t>341570828</t>
  </si>
  <si>
    <t>https://podminky.urs.cz/item/CS_URS_2025_01/210204202</t>
  </si>
  <si>
    <t>10</t>
  </si>
  <si>
    <t>31674131</t>
  </si>
  <si>
    <t>výzbroj stožárová SV 6.16.4</t>
  </si>
  <si>
    <t>873080917</t>
  </si>
  <si>
    <t>11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</si>
  <si>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</si>
  <si>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</si>
  <si>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m</t>
  </si>
  <si>
    <t>-884541312</t>
  </si>
  <si>
    <t>https://podminky.urs.cz/item/CS_URS_2025_01/210812011</t>
  </si>
  <si>
    <t>34111030</t>
  </si>
  <si>
    <t>kabel instalační jádro Cu plné izolace PVC plášť PVC 450/750V (CYKY) 3x1,5mm2</t>
  </si>
  <si>
    <t>1033726216</t>
  </si>
  <si>
    <t>13</t>
  </si>
  <si>
    <t>210902011</t>
  </si>
  <si>
    <t>Montáž izolovaných kabelů hliníkových do 1 kV bez ukončení plných nebo laněných kulatých (např. AYKY) uložených volně počtu a průřezu žil 4x16 mm2</t>
  </si>
  <si>
    <t>-1363580229</t>
  </si>
  <si>
    <t>https://podminky.urs.cz/item/CS_URS_2025_01/210902011</t>
  </si>
  <si>
    <t>14</t>
  </si>
  <si>
    <t>34112312</t>
  </si>
  <si>
    <t>kabel instalační jádro Al plné izolace PVC plášť PVC 450/750V (AYKY) 4x10mm2</t>
  </si>
  <si>
    <t>1790297973</t>
  </si>
  <si>
    <t>15</t>
  </si>
  <si>
    <t>210101233</t>
  </si>
  <si>
    <t>Propojení kabelů nebo vodičů spojkou do 1 kV venkovní smršťovací kabelů celoplastových, počtu a průřezu žil do 4 x 10 až 16 mm2</t>
  </si>
  <si>
    <t>-1704763164</t>
  </si>
  <si>
    <t>https://podminky.urs.cz/item/CS_URS_2025_01/210101233</t>
  </si>
  <si>
    <t>16</t>
  </si>
  <si>
    <t>35436029</t>
  </si>
  <si>
    <t>spojka kabelová smršťovaná přímá do 1kV 91ahsc-35 3-4ž.x6-35mm</t>
  </si>
  <si>
    <t>-1847953222</t>
  </si>
  <si>
    <t>17</t>
  </si>
  <si>
    <t>210220022</t>
  </si>
  <si>
    <t>Montáž uzemňovacího vedení s upevněním, propojením a připojením pomocí svorek v zemi s izolací spojů vodičů FeZn drátem nebo lanem průměru do 10 mm v městské zástavbě</t>
  </si>
  <si>
    <t>473143095</t>
  </si>
  <si>
    <t>https://podminky.urs.cz/item/CS_URS_2025_01/210220022</t>
  </si>
  <si>
    <t>18</t>
  </si>
  <si>
    <t>35441073</t>
  </si>
  <si>
    <t>drát D 10mm FeZn</t>
  </si>
  <si>
    <t>kg</t>
  </si>
  <si>
    <t>-28094397</t>
  </si>
  <si>
    <t>19</t>
  </si>
  <si>
    <t>35441895</t>
  </si>
  <si>
    <t>svorka připojovací k připojení kovových částí</t>
  </si>
  <si>
    <t>1076065060</t>
  </si>
  <si>
    <t>20</t>
  </si>
  <si>
    <t>35441996</t>
  </si>
  <si>
    <t>svorka odbočovací a spojovací pro spojování kruhových a páskových vodičů, FeZn</t>
  </si>
  <si>
    <t>1796789979</t>
  </si>
  <si>
    <t>460791113</t>
  </si>
  <si>
    <t>Montáž trubek ochranných uložených volně do rýhy plastových tuhých, vnitřního průměru přes 50 do 90 mm</t>
  </si>
  <si>
    <t>-1040103035</t>
  </si>
  <si>
    <t>https://podminky.urs.cz/item/CS_URS_2025_01/460791113</t>
  </si>
  <si>
    <t>22</t>
  </si>
  <si>
    <t>34571532</t>
  </si>
  <si>
    <t>trubka elektroinstalační plastová ohebná vysoce odolná z PVC s vnitřní kluznou vrstvou UV stabilní D 50,3/63mm poloměr ohybu &gt;400mm</t>
  </si>
  <si>
    <t>-308563024</t>
  </si>
  <si>
    <t>23</t>
  </si>
  <si>
    <t>210100001</t>
  </si>
  <si>
    <t>Ukončení vodičů izolovaných s označením a zapojením v rozváděči nebo na přístroji průřezu žíly do 2,5 mm2</t>
  </si>
  <si>
    <t>-1534248260</t>
  </si>
  <si>
    <t>https://podminky.urs.cz/item/CS_URS_2025_01/210100001</t>
  </si>
  <si>
    <t>24</t>
  </si>
  <si>
    <t>210100003</t>
  </si>
  <si>
    <t>Ukončení vodičů izolovaných s označením a zapojením v rozváděči nebo na přístroji průřezu žíly do 16 mm2</t>
  </si>
  <si>
    <t>267292776</t>
  </si>
  <si>
    <t>https://podminky.urs.cz/item/CS_URS_2025_01/210100003</t>
  </si>
  <si>
    <t>25</t>
  </si>
  <si>
    <t>218202016</t>
  </si>
  <si>
    <t>Demontáž svítidel výbojkových s odpojením vodičů průmyslových nebo venkovních ze sloupku parkového</t>
  </si>
  <si>
    <t>-1138429748</t>
  </si>
  <si>
    <t>https://podminky.urs.cz/item/CS_URS_2025_01/218202016</t>
  </si>
  <si>
    <t>26</t>
  </si>
  <si>
    <t>218204011</t>
  </si>
  <si>
    <t>Demontáž stožárů osvětlení ocelových samostatně stojících, délky do 12 m</t>
  </si>
  <si>
    <t>2035623147</t>
  </si>
  <si>
    <t>https://podminky.urs.cz/item/CS_URS_2025_01/218204011</t>
  </si>
  <si>
    <t>27</t>
  </si>
  <si>
    <t>218204104</t>
  </si>
  <si>
    <t>Demontáž výložníků osvětlení jednoramenných sloupových, hmotnosti přes 35 kg</t>
  </si>
  <si>
    <t>745738891</t>
  </si>
  <si>
    <t>https://podminky.urs.cz/item/CS_URS_2025_01/218204104</t>
  </si>
  <si>
    <t>28</t>
  </si>
  <si>
    <t>218204125</t>
  </si>
  <si>
    <t>Demontáž patic stožárů osvětlení litinových</t>
  </si>
  <si>
    <t>-1598401087</t>
  </si>
  <si>
    <t>https://podminky.urs.cz/item/CS_URS_2025_01/218204125</t>
  </si>
  <si>
    <t>29</t>
  </si>
  <si>
    <t>218204202</t>
  </si>
  <si>
    <t>Demontáž elektrovýzbroje stožárů osvětlení 2 okruhy</t>
  </si>
  <si>
    <t>227256505</t>
  </si>
  <si>
    <t>https://podminky.urs.cz/item/CS_URS_2025_01/218204202</t>
  </si>
  <si>
    <t>30</t>
  </si>
  <si>
    <t>218100001</t>
  </si>
  <si>
    <t>Odpojení vodičů izolovaných z rozváděče nebo přístroje průřezu žíly do 2,5 mm2</t>
  </si>
  <si>
    <t>-1053392099</t>
  </si>
  <si>
    <t>https://podminky.urs.cz/item/CS_URS_2025_01/218100001</t>
  </si>
  <si>
    <t>31</t>
  </si>
  <si>
    <t>218100003</t>
  </si>
  <si>
    <t>Odpojení vodičů izolovaných z rozváděče nebo přístroje průřezu žíly do 16 mm2</t>
  </si>
  <si>
    <t>-1442977032</t>
  </si>
  <si>
    <t>https://podminky.urs.cz/item/CS_URS_2025_01/218100003</t>
  </si>
  <si>
    <t>32</t>
  </si>
  <si>
    <t>218900601</t>
  </si>
  <si>
    <t>Demontáž izolovaných vodičů hliníkových do 1 kV bez odpojení vodičů plných nebo laněných (např. AY, AYY) uložených volně průřezu žíly 16 až 35 mm2</t>
  </si>
  <si>
    <t>-1766149908</t>
  </si>
  <si>
    <t>https://podminky.urs.cz/item/CS_URS_2025_01/218900601</t>
  </si>
  <si>
    <t>33</t>
  </si>
  <si>
    <t>NE26</t>
  </si>
  <si>
    <t>Podružný materiál</t>
  </si>
  <si>
    <t>kmpl</t>
  </si>
  <si>
    <t>300005424</t>
  </si>
  <si>
    <t>46-M</t>
  </si>
  <si>
    <t>Zemní práce při extr.mont.pracích</t>
  </si>
  <si>
    <t>34</t>
  </si>
  <si>
    <t>460091112</t>
  </si>
  <si>
    <t>Odkop zeminy ručně s přemístěním výkopku do vzdálenosti 3 m od okraje jámy nebo s naložením na dopravní prostředek v hornině třídy těžitelnosti I skupiny 3</t>
  </si>
  <si>
    <t>m3</t>
  </si>
  <si>
    <t>815827457</t>
  </si>
  <si>
    <t>https://podminky.urs.cz/item/CS_URS_2025_01/460091112</t>
  </si>
  <si>
    <t>35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</si>
  <si>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</si>
  <si>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</si>
  <si>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503344566</t>
  </si>
  <si>
    <t>https://podminky.urs.cz/item/CS_URS_2025_01/460131113</t>
  </si>
  <si>
    <t>36</t>
  </si>
  <si>
    <t>460391123</t>
  </si>
  <si>
    <t>Zásyp jam ručně s uložením výkopku ve vrstvách a úpravou povrchu s přemístění sypaniny ze vzdálenosti do 10 m se zhutněním z horniny třídy těžitelnosti I skupiny 3</t>
  </si>
  <si>
    <t>-1676944339</t>
  </si>
  <si>
    <t>https://podminky.urs.cz/item/CS_URS_2025_01/460391123</t>
  </si>
  <si>
    <t>37</t>
  </si>
  <si>
    <t>460191113</t>
  </si>
  <si>
    <t>Rýhy pro kabelové spojky ručně hloubení s urovnáním dna včetně zásypu se zhutněním s přemístěním výkopku na vzdálenost do 3 m do 10 kV v hornině třídy těžitelnosti I skupiny 3</t>
  </si>
  <si>
    <t>-565063095</t>
  </si>
  <si>
    <t>https://podminky.urs.cz/item/CS_URS_2025_01/460191113</t>
  </si>
  <si>
    <t>38</t>
  </si>
  <si>
    <t>460371111</t>
  </si>
  <si>
    <t>Naložení výkopku ručně z hornin třídy těžitelnosti I skupiny 1 až 3</t>
  </si>
  <si>
    <t>93482752</t>
  </si>
  <si>
    <t>https://podminky.urs.cz/item/CS_URS_2025_01/460371111</t>
  </si>
  <si>
    <t>39</t>
  </si>
  <si>
    <t>460381111</t>
  </si>
  <si>
    <t>Násyp horniny včetně složení, rozprostření a urovnání ručně nezhutněné</t>
  </si>
  <si>
    <t>1854971900</t>
  </si>
  <si>
    <t>https://podminky.urs.cz/item/CS_URS_2025_01/460381111</t>
  </si>
  <si>
    <t>40</t>
  </si>
  <si>
    <t>468051121</t>
  </si>
  <si>
    <t>Bourání základu betonového</t>
  </si>
  <si>
    <t>-417984965</t>
  </si>
  <si>
    <t>https://podminky.urs.cz/item/CS_URS_2025_01/468051121</t>
  </si>
  <si>
    <t>41</t>
  </si>
  <si>
    <t>460641411</t>
  </si>
  <si>
    <t>Základové konstrukce bednění s případnými vzpěrami nezabudované zřízení</t>
  </si>
  <si>
    <t>m2</t>
  </si>
  <si>
    <t>644516519</t>
  </si>
  <si>
    <t>https://podminky.urs.cz/item/CS_URS_2025_01/460641411</t>
  </si>
  <si>
    <t>42</t>
  </si>
  <si>
    <t>460641412</t>
  </si>
  <si>
    <t>Základové konstrukce bednění s případnými vzpěrami nezabudované odstranění</t>
  </si>
  <si>
    <t>1080205215</t>
  </si>
  <si>
    <t>https://podminky.urs.cz/item/CS_URS_2025_01/460641412</t>
  </si>
  <si>
    <t>43</t>
  </si>
  <si>
    <t>460641113</t>
  </si>
  <si>
    <t>Základové konstrukce základ bez bednění do rostlé zeminy z monolitického betonu tř. C 16/20</t>
  </si>
  <si>
    <t>-1402566098</t>
  </si>
  <si>
    <t>https://podminky.urs.cz/item/CS_URS_2025_01/460641113</t>
  </si>
  <si>
    <t>44</t>
  </si>
  <si>
    <t>NE23</t>
  </si>
  <si>
    <t>Roura plastová DN 300, délka 1.5m</t>
  </si>
  <si>
    <t>1681848172</t>
  </si>
  <si>
    <t>45</t>
  </si>
  <si>
    <t>NE24</t>
  </si>
  <si>
    <t>Písek zásypový, fr.0-4</t>
  </si>
  <si>
    <t>-1000445177</t>
  </si>
  <si>
    <t>46</t>
  </si>
  <si>
    <t>469972111</t>
  </si>
  <si>
    <t>Odvoz suti a vybouraných hmot odvoz suti a vybouraných hmot do 1 km</t>
  </si>
  <si>
    <t>t</t>
  </si>
  <si>
    <t>1792946629</t>
  </si>
  <si>
    <t>https://podminky.urs.cz/item/CS_URS_2025_01/469972111</t>
  </si>
  <si>
    <t>47</t>
  </si>
  <si>
    <t>469972121</t>
  </si>
  <si>
    <t>Odvoz suti a vybouraných hmot odvoz suti a vybouraných hmot Příplatek k ceně za každý další i započatý 1 km</t>
  </si>
  <si>
    <t>1152248777</t>
  </si>
  <si>
    <t>https://podminky.urs.cz/item/CS_URS_2025_01/469972121</t>
  </si>
  <si>
    <t>48</t>
  </si>
  <si>
    <t>460361111</t>
  </si>
  <si>
    <t>Poplatek (skládkovné) za uložení zeminy na skládce zatříděné do Katalogu odpadů pod kódem 17 05 04</t>
  </si>
  <si>
    <t>942362659</t>
  </si>
  <si>
    <t>https://podminky.urs.cz/item/CS_URS_2025_01/460361111</t>
  </si>
  <si>
    <t>49</t>
  </si>
  <si>
    <t>469973114</t>
  </si>
  <si>
    <t>Poplatek za uložení stavebního odpadu (skládkovné) na skládce ze směsí nebo oddělených frakcí betonu, cihel a keramických výrobků zatříděného do Katalogu odpadů pod kódem 17 01 07</t>
  </si>
  <si>
    <t>1176432694</t>
  </si>
  <si>
    <t>https://podminky.urs.cz/item/CS_URS_2025_01/469973114</t>
  </si>
  <si>
    <t>50</t>
  </si>
  <si>
    <t>469973115</t>
  </si>
  <si>
    <t>Poplatek za uložení stavebního odpadu (skládkovné) na skládce z plastických hmot zatříděného do Katalogu odpadů pod kódem 17 02 03</t>
  </si>
  <si>
    <t>-2066607566</t>
  </si>
  <si>
    <t>https://podminky.urs.cz/item/CS_URS_2025_01/469973115</t>
  </si>
  <si>
    <t>51</t>
  </si>
  <si>
    <t>469973116</t>
  </si>
  <si>
    <t>Poplatek za uložení stavebního odpadu (skládkovné) na skládce směsného stavebního a demoličního zatříděného do Katalogu odpadů pod kódem 17 09 04</t>
  </si>
  <si>
    <t>-1553808358</t>
  </si>
  <si>
    <t>https://podminky.urs.cz/item/CS_URS_2025_01/469973116</t>
  </si>
  <si>
    <t>VRN</t>
  </si>
  <si>
    <t>Vedlejší rozpočtové náklady</t>
  </si>
  <si>
    <t>VRN1</t>
  </si>
  <si>
    <t>Průzkumné, zeměměřičské a projektové práce</t>
  </si>
  <si>
    <t>52</t>
  </si>
  <si>
    <t>013254000</t>
  </si>
  <si>
    <t>Dokumentace skutečného provedení stavby</t>
  </si>
  <si>
    <t>1024</t>
  </si>
  <si>
    <t>1145503679</t>
  </si>
  <si>
    <t>https://podminky.urs.cz/item/CS_URS_2025_01/013254000</t>
  </si>
  <si>
    <t>53</t>
  </si>
  <si>
    <t>210280002</t>
  </si>
  <si>
    <t>Zkoušky a prohlídky elektrických rozvodů a zařízení celková prohlídka, zkoušení, měření a vyhotovení revizní zprávy pro objem montážních prací přes 100 do 500 tisíc Kč (revize)</t>
  </si>
  <si>
    <t>1848643569</t>
  </si>
  <si>
    <t>https://podminky.urs.cz/item/CS_URS_2025_01/210280002</t>
  </si>
  <si>
    <t>VRN3</t>
  </si>
  <si>
    <t>Zařízení staveniště</t>
  </si>
  <si>
    <t>54</t>
  </si>
  <si>
    <t>030001000</t>
  </si>
  <si>
    <t>-348132226</t>
  </si>
  <si>
    <t>https://podminky.urs.cz/item/CS_URS_2025_01/030001000</t>
  </si>
  <si>
    <t>55</t>
  </si>
  <si>
    <t>034303000</t>
  </si>
  <si>
    <t>Dopravní značení na staveništi</t>
  </si>
  <si>
    <t>1632448315</t>
  </si>
  <si>
    <t>https://podminky.urs.cz/item/CS_URS_2025_01/034303000</t>
  </si>
  <si>
    <t>VRN4</t>
  </si>
  <si>
    <t>Inženýrská činnost</t>
  </si>
  <si>
    <t>56</t>
  </si>
  <si>
    <t>045303000</t>
  </si>
  <si>
    <t>Koordinační činnost</t>
  </si>
  <si>
    <t>-1596435928</t>
  </si>
  <si>
    <t>https://podminky.urs.cz/item/CS_URS_2025_01/045303000</t>
  </si>
  <si>
    <t>VRN7</t>
  </si>
  <si>
    <t>Provozní vlivy</t>
  </si>
  <si>
    <t>57</t>
  </si>
  <si>
    <t>079002000</t>
  </si>
  <si>
    <t>Ostatní provozní vlivy</t>
  </si>
  <si>
    <t>kpml</t>
  </si>
  <si>
    <t>-1186523883</t>
  </si>
  <si>
    <t>https://podminky.urs.cz/item/CS_URS_2025_01/079002000</t>
  </si>
  <si>
    <t>SO05.2 - Polička 2</t>
  </si>
  <si>
    <t>1396547600</t>
  </si>
  <si>
    <t>NE9</t>
  </si>
  <si>
    <t>Svítidlo venkovního osvětlení reflektorové TYP PO.2 - 75.2W, 9597lm, 3000K</t>
  </si>
  <si>
    <t>-595234984</t>
  </si>
  <si>
    <t>NE10</t>
  </si>
  <si>
    <t>Svítidlo venkovního osvětlení reflektorové TYP PO.3 - 31.8W, 3925lm, 3000K</t>
  </si>
  <si>
    <t>-1073122388</t>
  </si>
  <si>
    <t>1984773382</t>
  </si>
  <si>
    <t>-961451277</t>
  </si>
  <si>
    <t>-539435362</t>
  </si>
  <si>
    <t>741110002</t>
  </si>
  <si>
    <t>Montáž trubek elektroinstalačních s nasunutím nebo našroubováním do krabic plastových tuhých, uložených pevně, vnější Ø přes 23 do 35 mm</t>
  </si>
  <si>
    <t>-528721839</t>
  </si>
  <si>
    <t>https://podminky.urs.cz/item/CS_URS_2025_01/741110002</t>
  </si>
  <si>
    <t>34571094</t>
  </si>
  <si>
    <t>trubka elektroinstalační tuhá z PVC, délka 3m</t>
  </si>
  <si>
    <t>-363993016</t>
  </si>
  <si>
    <t>460932132</t>
  </si>
  <si>
    <t>Osazení kotevních prvků hmoždinek včetně vyvrtání otvorů, pro upevnění elektroinstalací ve stěnách železobetonových, vnějšího průměru přes 8 do 12 mm</t>
  </si>
  <si>
    <t>1227640691</t>
  </si>
  <si>
    <t>https://podminky.urs.cz/item/CS_URS_2025_01/460932132</t>
  </si>
  <si>
    <t>56281033</t>
  </si>
  <si>
    <t>hmoždinky univerzální</t>
  </si>
  <si>
    <t>100 kus</t>
  </si>
  <si>
    <t>874944626</t>
  </si>
  <si>
    <t>741910601</t>
  </si>
  <si>
    <t>Montáž ostatních nosných prvků příchytek plastových</t>
  </si>
  <si>
    <t>1717699019</t>
  </si>
  <si>
    <t>https://podminky.urs.cz/item/CS_URS_2025_01/741910601</t>
  </si>
  <si>
    <t>34571120</t>
  </si>
  <si>
    <t>příchytka plastová pro tuhé a ohebné plastové trubky</t>
  </si>
  <si>
    <t>-1403935848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</si>
  <si>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</si>
  <si>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</si>
  <si>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2054938654</t>
  </si>
  <si>
    <t>https://podminky.urs.cz/item/CS_URS_2025_01/741112022</t>
  </si>
  <si>
    <t>34571480</t>
  </si>
  <si>
    <t>krabice v uzavřeném provedení PP s krytím IP 66 čtvercová</t>
  </si>
  <si>
    <t>269742417</t>
  </si>
  <si>
    <t>578994255</t>
  </si>
  <si>
    <t>-151045521</t>
  </si>
  <si>
    <t>-721538935</t>
  </si>
  <si>
    <t>-1396624105</t>
  </si>
  <si>
    <t>-233177157</t>
  </si>
  <si>
    <t>-1002199638</t>
  </si>
  <si>
    <t>1895044161</t>
  </si>
  <si>
    <t>2058509977</t>
  </si>
  <si>
    <t>210280001</t>
  </si>
  <si>
    <t>Zkoušky a prohlídky elektrických rozvodů a zařízení celková prohlídka, zkoušení, měření a vyhotovení revizní zprávy pro objem montážních prací do 100 tisíc Kč (revize)</t>
  </si>
  <si>
    <t>-526477820</t>
  </si>
  <si>
    <t>https://podminky.urs.cz/item/CS_URS_2025_01/210280001</t>
  </si>
  <si>
    <t>1666583400</t>
  </si>
  <si>
    <t>1286263246</t>
  </si>
  <si>
    <t>-2034285012</t>
  </si>
  <si>
    <t>-182648572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</si>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</sst>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202" TargetMode="External" /><Relationship Id="rId5" Type="http://schemas.openxmlformats.org/officeDocument/2006/relationships/hyperlink" Target="https://podminky.urs.cz/item/CS_URS_2025_01/210812011" TargetMode="External" /><Relationship Id="rId6" Type="http://schemas.openxmlformats.org/officeDocument/2006/relationships/hyperlink" Target="https://podminky.urs.cz/item/CS_URS_2025_01/210902011" TargetMode="External" /><Relationship Id="rId7" Type="http://schemas.openxmlformats.org/officeDocument/2006/relationships/hyperlink" Target="https://podminky.urs.cz/item/CS_URS_2025_01/210101233" TargetMode="External" /><Relationship Id="rId8" Type="http://schemas.openxmlformats.org/officeDocument/2006/relationships/hyperlink" Target="https://podminky.urs.cz/item/CS_URS_2025_01/210220022" TargetMode="External" /><Relationship Id="rId9" Type="http://schemas.openxmlformats.org/officeDocument/2006/relationships/hyperlink" Target="https://podminky.urs.cz/item/CS_URS_2025_01/460791113" TargetMode="External" /><Relationship Id="rId10" Type="http://schemas.openxmlformats.org/officeDocument/2006/relationships/hyperlink" Target="https://podminky.urs.cz/item/CS_URS_2025_01/210100001" TargetMode="External" /><Relationship Id="rId11" Type="http://schemas.openxmlformats.org/officeDocument/2006/relationships/hyperlink" Target="https://podminky.urs.cz/item/CS_URS_2025_01/210100003" TargetMode="External" /><Relationship Id="rId12" Type="http://schemas.openxmlformats.org/officeDocument/2006/relationships/hyperlink" Target="https://podminky.urs.cz/item/CS_URS_2025_01/218202016" TargetMode="External" /><Relationship Id="rId13" Type="http://schemas.openxmlformats.org/officeDocument/2006/relationships/hyperlink" Target="https://podminky.urs.cz/item/CS_URS_2025_01/218204011" TargetMode="External" /><Relationship Id="rId14" Type="http://schemas.openxmlformats.org/officeDocument/2006/relationships/hyperlink" Target="https://podminky.urs.cz/item/CS_URS_2025_01/218204104" TargetMode="External" /><Relationship Id="rId15" Type="http://schemas.openxmlformats.org/officeDocument/2006/relationships/hyperlink" Target="https://podminky.urs.cz/item/CS_URS_2025_01/218204125" TargetMode="External" /><Relationship Id="rId16" Type="http://schemas.openxmlformats.org/officeDocument/2006/relationships/hyperlink" Target="https://podminky.urs.cz/item/CS_URS_2025_01/218204202" TargetMode="External" /><Relationship Id="rId17" Type="http://schemas.openxmlformats.org/officeDocument/2006/relationships/hyperlink" Target="https://podminky.urs.cz/item/CS_URS_2025_01/218100001" TargetMode="External" /><Relationship Id="rId18" Type="http://schemas.openxmlformats.org/officeDocument/2006/relationships/hyperlink" Target="https://podminky.urs.cz/item/CS_URS_2025_01/218100003" TargetMode="External" /><Relationship Id="rId19" Type="http://schemas.openxmlformats.org/officeDocument/2006/relationships/hyperlink" Target="https://podminky.urs.cz/item/CS_URS_2025_01/218900601" TargetMode="External" /><Relationship Id="rId20" Type="http://schemas.openxmlformats.org/officeDocument/2006/relationships/hyperlink" Target="https://podminky.urs.cz/item/CS_URS_2025_01/460091112" TargetMode="External" /><Relationship Id="rId21" Type="http://schemas.openxmlformats.org/officeDocument/2006/relationships/hyperlink" Target="https://podminky.urs.cz/item/CS_URS_2025_01/460131113" TargetMode="External" /><Relationship Id="rId22" Type="http://schemas.openxmlformats.org/officeDocument/2006/relationships/hyperlink" Target="https://podminky.urs.cz/item/CS_URS_2025_01/460391123" TargetMode="External" /><Relationship Id="rId23" Type="http://schemas.openxmlformats.org/officeDocument/2006/relationships/hyperlink" Target="https://podminky.urs.cz/item/CS_URS_2025_01/460191113" TargetMode="External" /><Relationship Id="rId24" Type="http://schemas.openxmlformats.org/officeDocument/2006/relationships/hyperlink" Target="https://podminky.urs.cz/item/CS_URS_2025_01/460371111" TargetMode="External" /><Relationship Id="rId25" Type="http://schemas.openxmlformats.org/officeDocument/2006/relationships/hyperlink" Target="https://podminky.urs.cz/item/CS_URS_2025_01/460381111" TargetMode="External" /><Relationship Id="rId26" Type="http://schemas.openxmlformats.org/officeDocument/2006/relationships/hyperlink" Target="https://podminky.urs.cz/item/CS_URS_2025_01/468051121" TargetMode="External" /><Relationship Id="rId27" Type="http://schemas.openxmlformats.org/officeDocument/2006/relationships/hyperlink" Target="https://podminky.urs.cz/item/CS_URS_2025_01/460641411" TargetMode="External" /><Relationship Id="rId28" Type="http://schemas.openxmlformats.org/officeDocument/2006/relationships/hyperlink" Target="https://podminky.urs.cz/item/CS_URS_2025_01/460641412" TargetMode="External" /><Relationship Id="rId29" Type="http://schemas.openxmlformats.org/officeDocument/2006/relationships/hyperlink" Target="https://podminky.urs.cz/item/CS_URS_2025_01/460641113" TargetMode="External" /><Relationship Id="rId30" Type="http://schemas.openxmlformats.org/officeDocument/2006/relationships/hyperlink" Target="https://podminky.urs.cz/item/CS_URS_2025_01/469972111" TargetMode="External" /><Relationship Id="rId31" Type="http://schemas.openxmlformats.org/officeDocument/2006/relationships/hyperlink" Target="https://podminky.urs.cz/item/CS_URS_2025_01/469972121" TargetMode="External" /><Relationship Id="rId32" Type="http://schemas.openxmlformats.org/officeDocument/2006/relationships/hyperlink" Target="https://podminky.urs.cz/item/CS_URS_2025_01/460361111" TargetMode="External" /><Relationship Id="rId33" Type="http://schemas.openxmlformats.org/officeDocument/2006/relationships/hyperlink" Target="https://podminky.urs.cz/item/CS_URS_2025_01/469973114" TargetMode="External" /><Relationship Id="rId34" Type="http://schemas.openxmlformats.org/officeDocument/2006/relationships/hyperlink" Target="https://podminky.urs.cz/item/CS_URS_2025_01/469973115" TargetMode="External" /><Relationship Id="rId35" Type="http://schemas.openxmlformats.org/officeDocument/2006/relationships/hyperlink" Target="https://podminky.urs.cz/item/CS_URS_2025_01/469973116" TargetMode="External" /><Relationship Id="rId36" Type="http://schemas.openxmlformats.org/officeDocument/2006/relationships/hyperlink" Target="https://podminky.urs.cz/item/CS_URS_2025_01/013254000" TargetMode="External" /><Relationship Id="rId37" Type="http://schemas.openxmlformats.org/officeDocument/2006/relationships/hyperlink" Target="https://podminky.urs.cz/item/CS_URS_2025_01/210280002" TargetMode="External" /><Relationship Id="rId38" Type="http://schemas.openxmlformats.org/officeDocument/2006/relationships/hyperlink" Target="https://podminky.urs.cz/item/CS_URS_2025_01/030001000" TargetMode="External" /><Relationship Id="rId39" Type="http://schemas.openxmlformats.org/officeDocument/2006/relationships/hyperlink" Target="https://podminky.urs.cz/item/CS_URS_2025_01/034303000" TargetMode="External" /><Relationship Id="rId40" Type="http://schemas.openxmlformats.org/officeDocument/2006/relationships/hyperlink" Target="https://podminky.urs.cz/item/CS_URS_2025_01/045303000" TargetMode="External" /><Relationship Id="rId41" Type="http://schemas.openxmlformats.org/officeDocument/2006/relationships/hyperlink" Target="https://podminky.urs.cz/item/CS_URS_2025_01/079002000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812011" TargetMode="External" /><Relationship Id="rId3" Type="http://schemas.openxmlformats.org/officeDocument/2006/relationships/hyperlink" Target="https://podminky.urs.cz/item/CS_URS_2025_01/741110002" TargetMode="External" /><Relationship Id="rId4" Type="http://schemas.openxmlformats.org/officeDocument/2006/relationships/hyperlink" Target="https://podminky.urs.cz/item/CS_URS_2025_01/460932132" TargetMode="External" /><Relationship Id="rId5" Type="http://schemas.openxmlformats.org/officeDocument/2006/relationships/hyperlink" Target="https://podminky.urs.cz/item/CS_URS_2025_01/741910601" TargetMode="External" /><Relationship Id="rId6" Type="http://schemas.openxmlformats.org/officeDocument/2006/relationships/hyperlink" Target="https://podminky.urs.cz/item/CS_URS_2025_01/741112022" TargetMode="External" /><Relationship Id="rId7" Type="http://schemas.openxmlformats.org/officeDocument/2006/relationships/hyperlink" Target="https://podminky.urs.cz/item/CS_URS_2025_01/210100001" TargetMode="External" /><Relationship Id="rId8" Type="http://schemas.openxmlformats.org/officeDocument/2006/relationships/hyperlink" Target="https://podminky.urs.cz/item/CS_URS_2025_01/218202016" TargetMode="External" /><Relationship Id="rId9" Type="http://schemas.openxmlformats.org/officeDocument/2006/relationships/hyperlink" Target="https://podminky.urs.cz/item/CS_URS_2025_01/218100001" TargetMode="External" /><Relationship Id="rId10" Type="http://schemas.openxmlformats.org/officeDocument/2006/relationships/hyperlink" Target="https://podminky.urs.cz/item/CS_URS_2025_01/218900601" TargetMode="External" /><Relationship Id="rId11" Type="http://schemas.openxmlformats.org/officeDocument/2006/relationships/hyperlink" Target="https://podminky.urs.cz/item/CS_URS_2025_01/469973115" TargetMode="External" /><Relationship Id="rId12" Type="http://schemas.openxmlformats.org/officeDocument/2006/relationships/hyperlink" Target="https://podminky.urs.cz/item/CS_URS_2025_01/469973116" TargetMode="External" /><Relationship Id="rId13" Type="http://schemas.openxmlformats.org/officeDocument/2006/relationships/hyperlink" Target="https://podminky.urs.cz/item/CS_URS_2025_01/013254000" TargetMode="External" /><Relationship Id="rId14" Type="http://schemas.openxmlformats.org/officeDocument/2006/relationships/hyperlink" Target="https://podminky.urs.cz/item/CS_URS_2025_01/210280001" TargetMode="External" /><Relationship Id="rId15" Type="http://schemas.openxmlformats.org/officeDocument/2006/relationships/hyperlink" Target="https://podminky.urs.cz/item/CS_URS_2025_01/030001000" TargetMode="External" /><Relationship Id="rId16" Type="http://schemas.openxmlformats.org/officeDocument/2006/relationships/hyperlink" Target="https://podminky.urs.cz/item/CS_URS_2025_01/034303000" TargetMode="External" /><Relationship Id="rId17" Type="http://schemas.openxmlformats.org/officeDocument/2006/relationships/hyperlink" Target="https://podminky.urs.cz/item/CS_URS_2025_01/045303000" TargetMode="External" /><Relationship Id="rId18" Type="http://schemas.openxmlformats.org/officeDocument/2006/relationships/hyperlink" Target="https://podminky.urs.cz/item/CS_URS_2025_01/079002000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2025/08/01/02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SÚS PK - výměna venkovního osvětlení (Svitavsko)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Pardubický kraj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1. 9. 2025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Správa a údržba silnic Pardubického kraj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Jaroslav Kulička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'SO05.1 - Polička 1'!J30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'SO05.1 - Polička 1'!P87</f>
        <v>0</v>
      </c>
      <c r="AV55" s="119">
        <f>'SO05.1 - Polička 1'!J33</f>
        <v>0</v>
      </c>
      <c r="AW55" s="119">
        <f>'SO05.1 - Polička 1'!J34</f>
        <v>0</v>
      </c>
      <c r="AX55" s="119">
        <f>'SO05.1 - Polička 1'!J35</f>
        <v>0</v>
      </c>
      <c r="AY55" s="119">
        <f>'SO05.1 - Polička 1'!J36</f>
        <v>0</v>
      </c>
      <c r="AZ55" s="119">
        <f>'SO05.1 - Polička 1'!F33</f>
        <v>0</v>
      </c>
      <c r="BA55" s="119">
        <f>'SO05.1 - Polička 1'!F34</f>
        <v>0</v>
      </c>
      <c r="BB55" s="119">
        <f>'SO05.1 - Polička 1'!F35</f>
        <v>0</v>
      </c>
      <c r="BC55" s="119">
        <f>'SO05.1 - Polička 1'!F36</f>
        <v>0</v>
      </c>
      <c r="BD55" s="121">
        <f>'SO05.1 - Polička 1'!F37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'SO05.2 - Polička 2'!J30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'SO05.2 - Polička 2'!P86</f>
        <v>0</v>
      </c>
      <c r="AV56" s="124">
        <f>'SO05.2 - Polička 2'!J33</f>
        <v>0</v>
      </c>
      <c r="AW56" s="124">
        <f>'SO05.2 - Polička 2'!J34</f>
        <v>0</v>
      </c>
      <c r="AX56" s="124">
        <f>'SO05.2 - Polička 2'!J35</f>
        <v>0</v>
      </c>
      <c r="AY56" s="124">
        <f>'SO05.2 - Polička 2'!J36</f>
        <v>0</v>
      </c>
      <c r="AZ56" s="124">
        <f>'SO05.2 - Polička 2'!F33</f>
        <v>0</v>
      </c>
      <c r="BA56" s="124">
        <f>'SO05.2 - Polička 2'!F34</f>
        <v>0</v>
      </c>
      <c r="BB56" s="124">
        <f>'SO05.2 - Polička 2'!F35</f>
        <v>0</v>
      </c>
      <c r="BC56" s="124">
        <f>'SO05.2 - Polička 2'!F36</f>
        <v>0</v>
      </c>
      <c r="BD56" s="126">
        <f>'SO05.2 - Polička 2'!F37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ZD/6C0wMgD7CdtapGUND7Twx7cq864WMCg9Hx3sUrGKUxCTg8X+ymMwB2+vhlXCunX4+S7cconkEsJYTcY3oxw==" hashValue="bi+i7HjYXw8BNJkcQJP1lbehlkppTyhHg/OfJsCnbS9KqTyPL0Z5h6glJUaP4NpjcVAlDd67bSRlYviW4HxMBw==" algorithmName="SHA-512" password="CC7B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05.1 - Polička 1'!C2" display="/"/>
    <hyperlink ref="A56" location="'SO05.2 - Polička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(Svitavsko)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ROUND((SUM(BE87:BE193)),  2)</f>
        <v>0</v>
      </c>
      <c r="G33" s="37"/>
      <c r="H33" s="37"/>
      <c r="I33" s="147">
        <v>0.20999999999999999</v>
      </c>
      <c r="J33" s="146">
        <f>ROUND(((SUM(BE87:BE193))*I33),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ROUND((SUM(BF87:BF193)),  2)</f>
        <v>0</v>
      </c>
      <c r="G34" s="37"/>
      <c r="H34" s="37"/>
      <c r="I34" s="147">
        <v>0.12</v>
      </c>
      <c r="J34" s="146">
        <f>ROUND(((SUM(BF87:BF193))*I34),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ROUND((SUM(BG87:BG193)),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ROUND((SUM(BH87:BH193)),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ROUND((SUM(BI87:BI193)),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(Svitavsko)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SO05.1 - Polička 1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90</v>
      </c>
      <c r="D57" s="161"/>
      <c r="E57" s="161"/>
      <c r="F57" s="161"/>
      <c r="G57" s="161"/>
      <c r="H57" s="161"/>
      <c r="I57" s="161"/>
      <c r="J57" s="162" t="s">
        <v>91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s="9" customFormat="1" ht="24.96" customHeight="1">
      <c r="A60" s="9"/>
      <c r="B60" s="164"/>
      <c r="C60" s="165"/>
      <c r="D60" s="166" t="s">
        <v>93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94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95</v>
      </c>
      <c r="E62" s="173"/>
      <c r="F62" s="173"/>
      <c r="G62" s="173"/>
      <c r="H62" s="173"/>
      <c r="I62" s="173"/>
      <c r="J62" s="174">
        <f>J142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96</v>
      </c>
      <c r="E63" s="167"/>
      <c r="F63" s="167"/>
      <c r="G63" s="167"/>
      <c r="H63" s="167"/>
      <c r="I63" s="167"/>
      <c r="J63" s="168">
        <f>J177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97</v>
      </c>
      <c r="E64" s="173"/>
      <c r="F64" s="173"/>
      <c r="G64" s="173"/>
      <c r="H64" s="173"/>
      <c r="I64" s="173"/>
      <c r="J64" s="174">
        <f>J178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98</v>
      </c>
      <c r="E65" s="173"/>
      <c r="F65" s="173"/>
      <c r="G65" s="173"/>
      <c r="H65" s="173"/>
      <c r="I65" s="173"/>
      <c r="J65" s="174">
        <f>J183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99</v>
      </c>
      <c r="E66" s="173"/>
      <c r="F66" s="173"/>
      <c r="G66" s="173"/>
      <c r="H66" s="173"/>
      <c r="I66" s="173"/>
      <c r="J66" s="174">
        <f>J188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100</v>
      </c>
      <c r="E67" s="173"/>
      <c r="F67" s="173"/>
      <c r="G67" s="173"/>
      <c r="H67" s="173"/>
      <c r="I67" s="173"/>
      <c r="J67" s="174">
        <f>J191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101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SÚS PK - výměna venkovního osvětlení (Svitavsko)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87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SO05.1 - Polička 1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Pardubický kraj</v>
      </c>
      <c r="G81" s="39"/>
      <c r="H81" s="39"/>
      <c r="I81" s="31" t="s">
        <v>23</v>
      </c>
      <c r="J81" s="71" t="str">
        <f>IF(J12="","",J12)</f>
        <v>1. 9. 2025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Správa a údržba silnic Pardubického kraj</v>
      </c>
      <c r="G83" s="39"/>
      <c r="H83" s="39"/>
      <c r="I83" s="31" t="s">
        <v>31</v>
      </c>
      <c r="J83" s="35" t="str">
        <f>E21</f>
        <v>Jaroslav Kulička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102</v>
      </c>
      <c r="D86" s="179" t="s">
        <v>57</v>
      </c>
      <c r="E86" s="179" t="s">
        <v>53</v>
      </c>
      <c r="F86" s="179" t="s">
        <v>54</v>
      </c>
      <c r="G86" s="179" t="s">
        <v>103</v>
      </c>
      <c r="H86" s="179" t="s">
        <v>104</v>
      </c>
      <c r="I86" s="179" t="s">
        <v>105</v>
      </c>
      <c r="J86" s="180" t="s">
        <v>91</v>
      </c>
      <c r="K86" s="181" t="s">
        <v>106</v>
      </c>
      <c r="L86" s="182"/>
      <c r="M86" s="91" t="s">
        <v>19</v>
      </c>
      <c r="N86" s="92" t="s">
        <v>42</v>
      </c>
      <c r="O86" s="92" t="s">
        <v>107</v>
      </c>
      <c r="P86" s="92" t="s">
        <v>108</v>
      </c>
      <c r="Q86" s="92" t="s">
        <v>109</v>
      </c>
      <c r="R86" s="92" t="s">
        <v>110</v>
      </c>
      <c r="S86" s="92" t="s">
        <v>111</v>
      </c>
      <c r="T86" s="93" t="s">
        <v>112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113</v>
      </c>
      <c r="D87" s="39"/>
      <c r="E87" s="39"/>
      <c r="F87" s="39"/>
      <c r="G87" s="39"/>
      <c r="H87" s="39"/>
      <c r="I87" s="39"/>
      <c r="J87" s="183">
        <f>BK87</f>
        <v>0</v>
      </c>
      <c r="K87" s="39"/>
      <c r="L87" s="43"/>
      <c r="M87" s="94"/>
      <c r="N87" s="184"/>
      <c r="O87" s="95"/>
      <c r="P87" s="185">
        <f>P88+P177</f>
        <v>0</v>
      </c>
      <c r="Q87" s="95"/>
      <c r="R87" s="185">
        <f>R88+R177</f>
        <v>0.16609399999999999</v>
      </c>
      <c r="S87" s="95"/>
      <c r="T87" s="186">
        <f>T88+T177</f>
        <v>1.617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92</v>
      </c>
      <c r="BK87" s="187">
        <f>BK88+BK177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114</v>
      </c>
      <c r="F88" s="191" t="s">
        <v>115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P89+P142</f>
        <v>0</v>
      </c>
      <c r="Q88" s="196"/>
      <c r="R88" s="197">
        <f>R89+R142</f>
        <v>0.16609399999999999</v>
      </c>
      <c r="S88" s="196"/>
      <c r="T88" s="198">
        <f>T89+T142</f>
        <v>1.617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116</v>
      </c>
      <c r="AT88" s="200" t="s">
        <v>71</v>
      </c>
      <c r="AU88" s="200" t="s">
        <v>72</v>
      </c>
      <c r="AY88" s="199" t="s">
        <v>117</v>
      </c>
      <c r="BK88" s="201">
        <f>BK89+BK142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118</v>
      </c>
      <c r="F89" s="202" t="s">
        <v>119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SUM(P90:P141)</f>
        <v>0</v>
      </c>
      <c r="Q89" s="196"/>
      <c r="R89" s="197">
        <f>SUM(R90:R141)</f>
        <v>0.16447000000000001</v>
      </c>
      <c r="S89" s="196"/>
      <c r="T89" s="198">
        <f>SUM(T90:T141)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116</v>
      </c>
      <c r="AT89" s="200" t="s">
        <v>71</v>
      </c>
      <c r="AU89" s="200" t="s">
        <v>80</v>
      </c>
      <c r="AY89" s="199" t="s">
        <v>117</v>
      </c>
      <c r="BK89" s="201">
        <f>SUM(BK90:BK141)</f>
        <v>0</v>
      </c>
    </row>
    <row r="90" s="2" customFormat="1" ht="33" customHeight="1">
      <c r="A90" s="37"/>
      <c r="B90" s="38"/>
      <c r="C90" s="204" t="s">
        <v>80</v>
      </c>
      <c r="D90" s="204" t="s">
        <v>120</v>
      </c>
      <c r="E90" s="205" t="s">
        <v>121</v>
      </c>
      <c r="F90" s="206" t="s">
        <v>122</v>
      </c>
      <c r="G90" s="207" t="s">
        <v>123</v>
      </c>
      <c r="H90" s="208">
        <v>1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43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124</v>
      </c>
      <c r="AT90" s="216" t="s">
        <v>120</v>
      </c>
      <c r="AU90" s="216" t="s">
        <v>82</v>
      </c>
      <c r="AY90" s="16" t="s">
        <v>117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80</v>
      </c>
      <c r="BK90" s="217">
        <f>ROUND(I90*H90,2)</f>
        <v>0</v>
      </c>
      <c r="BL90" s="16" t="s">
        <v>124</v>
      </c>
      <c r="BM90" s="216" t="s">
        <v>125</v>
      </c>
    </row>
    <row r="91" s="2" customFormat="1">
      <c r="A91" s="37"/>
      <c r="B91" s="38"/>
      <c r="C91" s="39"/>
      <c r="D91" s="218" t="s">
        <v>126</v>
      </c>
      <c r="E91" s="39"/>
      <c r="F91" s="219" t="s">
        <v>127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126</v>
      </c>
      <c r="AU91" s="16" t="s">
        <v>82</v>
      </c>
    </row>
    <row r="92" s="2" customFormat="1" ht="24.15" customHeight="1">
      <c r="A92" s="37"/>
      <c r="B92" s="38"/>
      <c r="C92" s="223" t="s">
        <v>82</v>
      </c>
      <c r="D92" s="223" t="s">
        <v>114</v>
      </c>
      <c r="E92" s="224" t="s">
        <v>128</v>
      </c>
      <c r="F92" s="225" t="s">
        <v>129</v>
      </c>
      <c r="G92" s="226" t="s">
        <v>130</v>
      </c>
      <c r="H92" s="227">
        <v>1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131</v>
      </c>
      <c r="AT92" s="216" t="s">
        <v>114</v>
      </c>
      <c r="AU92" s="216" t="s">
        <v>82</v>
      </c>
      <c r="AY92" s="16" t="s">
        <v>117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124</v>
      </c>
      <c r="BM92" s="216" t="s">
        <v>132</v>
      </c>
    </row>
    <row r="93" s="2" customFormat="1" ht="16.5" customHeight="1">
      <c r="A93" s="37"/>
      <c r="B93" s="38"/>
      <c r="C93" s="204" t="s">
        <v>116</v>
      </c>
      <c r="D93" s="204" t="s">
        <v>120</v>
      </c>
      <c r="E93" s="205" t="s">
        <v>133</v>
      </c>
      <c r="F93" s="206" t="s">
        <v>134</v>
      </c>
      <c r="G93" s="207" t="s">
        <v>130</v>
      </c>
      <c r="H93" s="208">
        <v>1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124</v>
      </c>
      <c r="AT93" s="216" t="s">
        <v>120</v>
      </c>
      <c r="AU93" s="216" t="s">
        <v>82</v>
      </c>
      <c r="AY93" s="16" t="s">
        <v>117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124</v>
      </c>
      <c r="BM93" s="216" t="s">
        <v>135</v>
      </c>
    </row>
    <row r="94" s="2" customFormat="1" ht="24.15" customHeight="1">
      <c r="A94" s="37"/>
      <c r="B94" s="38"/>
      <c r="C94" s="204" t="s">
        <v>136</v>
      </c>
      <c r="D94" s="204" t="s">
        <v>120</v>
      </c>
      <c r="E94" s="205" t="s">
        <v>137</v>
      </c>
      <c r="F94" s="206" t="s">
        <v>138</v>
      </c>
      <c r="G94" s="207" t="s">
        <v>123</v>
      </c>
      <c r="H94" s="208">
        <v>1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124</v>
      </c>
      <c r="AT94" s="216" t="s">
        <v>120</v>
      </c>
      <c r="AU94" s="216" t="s">
        <v>82</v>
      </c>
      <c r="AY94" s="16" t="s">
        <v>117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124</v>
      </c>
      <c r="BM94" s="216" t="s">
        <v>139</v>
      </c>
    </row>
    <row r="95" s="2" customFormat="1">
      <c r="A95" s="37"/>
      <c r="B95" s="38"/>
      <c r="C95" s="39"/>
      <c r="D95" s="218" t="s">
        <v>126</v>
      </c>
      <c r="E95" s="39"/>
      <c r="F95" s="219" t="s">
        <v>140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126</v>
      </c>
      <c r="AU95" s="16" t="s">
        <v>82</v>
      </c>
    </row>
    <row r="96" s="2" customFormat="1" ht="16.5" customHeight="1">
      <c r="A96" s="37"/>
      <c r="B96" s="38"/>
      <c r="C96" s="223" t="s">
        <v>141</v>
      </c>
      <c r="D96" s="223" t="s">
        <v>114</v>
      </c>
      <c r="E96" s="224" t="s">
        <v>142</v>
      </c>
      <c r="F96" s="225" t="s">
        <v>143</v>
      </c>
      <c r="G96" s="226" t="s">
        <v>123</v>
      </c>
      <c r="H96" s="227">
        <v>1</v>
      </c>
      <c r="I96" s="228"/>
      <c r="J96" s="229">
        <f>ROUND(I96*H96,2)</f>
        <v>0</v>
      </c>
      <c r="K96" s="230"/>
      <c r="L96" s="231"/>
      <c r="M96" s="232" t="s">
        <v>19</v>
      </c>
      <c r="N96" s="233" t="s">
        <v>43</v>
      </c>
      <c r="O96" s="83"/>
      <c r="P96" s="214">
        <f>O96*H96</f>
        <v>0</v>
      </c>
      <c r="Q96" s="214">
        <v>0.127</v>
      </c>
      <c r="R96" s="214">
        <f>Q96*H96</f>
        <v>0.127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144</v>
      </c>
      <c r="AT96" s="216" t="s">
        <v>114</v>
      </c>
      <c r="AU96" s="216" t="s">
        <v>82</v>
      </c>
      <c r="AY96" s="16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144</v>
      </c>
      <c r="BM96" s="216" t="s">
        <v>145</v>
      </c>
    </row>
    <row r="97" s="2" customFormat="1" ht="16.5" customHeight="1">
      <c r="A97" s="37"/>
      <c r="B97" s="38"/>
      <c r="C97" s="223" t="s">
        <v>146</v>
      </c>
      <c r="D97" s="223" t="s">
        <v>114</v>
      </c>
      <c r="E97" s="224" t="s">
        <v>147</v>
      </c>
      <c r="F97" s="225" t="s">
        <v>148</v>
      </c>
      <c r="G97" s="226" t="s">
        <v>123</v>
      </c>
      <c r="H97" s="227">
        <v>1</v>
      </c>
      <c r="I97" s="228"/>
      <c r="J97" s="229">
        <f>ROUND(I97*H97,2)</f>
        <v>0</v>
      </c>
      <c r="K97" s="230"/>
      <c r="L97" s="231"/>
      <c r="M97" s="232" t="s">
        <v>19</v>
      </c>
      <c r="N97" s="233" t="s">
        <v>43</v>
      </c>
      <c r="O97" s="83"/>
      <c r="P97" s="214">
        <f>O97*H97</f>
        <v>0</v>
      </c>
      <c r="Q97" s="214">
        <v>0.0016000000000000001</v>
      </c>
      <c r="R97" s="214">
        <f>Q97*H97</f>
        <v>0.0016000000000000001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144</v>
      </c>
      <c r="AT97" s="216" t="s">
        <v>114</v>
      </c>
      <c r="AU97" s="216" t="s">
        <v>82</v>
      </c>
      <c r="AY97" s="16" t="s">
        <v>117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144</v>
      </c>
      <c r="BM97" s="216" t="s">
        <v>149</v>
      </c>
    </row>
    <row r="98" s="2" customFormat="1" ht="24.15" customHeight="1">
      <c r="A98" s="37"/>
      <c r="B98" s="38"/>
      <c r="C98" s="204" t="s">
        <v>150</v>
      </c>
      <c r="D98" s="204" t="s">
        <v>120</v>
      </c>
      <c r="E98" s="205" t="s">
        <v>151</v>
      </c>
      <c r="F98" s="206" t="s">
        <v>152</v>
      </c>
      <c r="G98" s="207" t="s">
        <v>123</v>
      </c>
      <c r="H98" s="208">
        <v>1</v>
      </c>
      <c r="I98" s="209"/>
      <c r="J98" s="210">
        <f>ROUND(I98*H98,2)</f>
        <v>0</v>
      </c>
      <c r="K98" s="211"/>
      <c r="L98" s="43"/>
      <c r="M98" s="212" t="s">
        <v>19</v>
      </c>
      <c r="N98" s="213" t="s">
        <v>43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124</v>
      </c>
      <c r="AT98" s="216" t="s">
        <v>120</v>
      </c>
      <c r="AU98" s="216" t="s">
        <v>82</v>
      </c>
      <c r="AY98" s="16" t="s">
        <v>117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124</v>
      </c>
      <c r="BM98" s="216" t="s">
        <v>153</v>
      </c>
    </row>
    <row r="99" s="2" customFormat="1">
      <c r="A99" s="37"/>
      <c r="B99" s="38"/>
      <c r="C99" s="39"/>
      <c r="D99" s="218" t="s">
        <v>126</v>
      </c>
      <c r="E99" s="39"/>
      <c r="F99" s="219" t="s">
        <v>154</v>
      </c>
      <c r="G99" s="39"/>
      <c r="H99" s="39"/>
      <c r="I99" s="220"/>
      <c r="J99" s="39"/>
      <c r="K99" s="39"/>
      <c r="L99" s="43"/>
      <c r="M99" s="221"/>
      <c r="N99" s="22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126</v>
      </c>
      <c r="AU99" s="16" t="s">
        <v>82</v>
      </c>
    </row>
    <row r="100" s="2" customFormat="1" ht="33" customHeight="1">
      <c r="A100" s="37"/>
      <c r="B100" s="38"/>
      <c r="C100" s="223" t="s">
        <v>155</v>
      </c>
      <c r="D100" s="223" t="s">
        <v>114</v>
      </c>
      <c r="E100" s="224" t="s">
        <v>156</v>
      </c>
      <c r="F100" s="225" t="s">
        <v>157</v>
      </c>
      <c r="G100" s="226" t="s">
        <v>123</v>
      </c>
      <c r="H100" s="227">
        <v>1</v>
      </c>
      <c r="I100" s="228"/>
      <c r="J100" s="229">
        <f>ROUND(I100*H100,2)</f>
        <v>0</v>
      </c>
      <c r="K100" s="230"/>
      <c r="L100" s="231"/>
      <c r="M100" s="232" t="s">
        <v>19</v>
      </c>
      <c r="N100" s="233" t="s">
        <v>43</v>
      </c>
      <c r="O100" s="83"/>
      <c r="P100" s="214">
        <f>O100*H100</f>
        <v>0</v>
      </c>
      <c r="Q100" s="214">
        <v>0.018499999999999999</v>
      </c>
      <c r="R100" s="214">
        <f>Q100*H100</f>
        <v>0.018499999999999999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144</v>
      </c>
      <c r="AT100" s="216" t="s">
        <v>114</v>
      </c>
      <c r="AU100" s="216" t="s">
        <v>82</v>
      </c>
      <c r="AY100" s="16" t="s">
        <v>117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144</v>
      </c>
      <c r="BM100" s="216" t="s">
        <v>158</v>
      </c>
    </row>
    <row r="101" s="2" customFormat="1" ht="16.5" customHeight="1">
      <c r="A101" s="37"/>
      <c r="B101" s="38"/>
      <c r="C101" s="204" t="s">
        <v>159</v>
      </c>
      <c r="D101" s="204" t="s">
        <v>120</v>
      </c>
      <c r="E101" s="205" t="s">
        <v>160</v>
      </c>
      <c r="F101" s="206" t="s">
        <v>161</v>
      </c>
      <c r="G101" s="207" t="s">
        <v>123</v>
      </c>
      <c r="H101" s="208">
        <v>1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43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124</v>
      </c>
      <c r="AT101" s="216" t="s">
        <v>120</v>
      </c>
      <c r="AU101" s="216" t="s">
        <v>82</v>
      </c>
      <c r="AY101" s="16" t="s">
        <v>117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124</v>
      </c>
      <c r="BM101" s="216" t="s">
        <v>162</v>
      </c>
    </row>
    <row r="102" s="2" customFormat="1">
      <c r="A102" s="37"/>
      <c r="B102" s="38"/>
      <c r="C102" s="39"/>
      <c r="D102" s="218" t="s">
        <v>126</v>
      </c>
      <c r="E102" s="39"/>
      <c r="F102" s="219" t="s">
        <v>163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126</v>
      </c>
      <c r="AU102" s="16" t="s">
        <v>82</v>
      </c>
    </row>
    <row r="103" s="2" customFormat="1" ht="16.5" customHeight="1">
      <c r="A103" s="37"/>
      <c r="B103" s="38"/>
      <c r="C103" s="223" t="s">
        <v>164</v>
      </c>
      <c r="D103" s="223" t="s">
        <v>114</v>
      </c>
      <c r="E103" s="224" t="s">
        <v>165</v>
      </c>
      <c r="F103" s="225" t="s">
        <v>166</v>
      </c>
      <c r="G103" s="226" t="s">
        <v>123</v>
      </c>
      <c r="H103" s="227">
        <v>1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43</v>
      </c>
      <c r="O103" s="83"/>
      <c r="P103" s="214">
        <f>O103*H103</f>
        <v>0</v>
      </c>
      <c r="Q103" s="214">
        <v>0.00029999999999999997</v>
      </c>
      <c r="R103" s="214">
        <f>Q103*H103</f>
        <v>0.00029999999999999997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144</v>
      </c>
      <c r="AT103" s="216" t="s">
        <v>114</v>
      </c>
      <c r="AU103" s="216" t="s">
        <v>82</v>
      </c>
      <c r="AY103" s="16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144</v>
      </c>
      <c r="BM103" s="216" t="s">
        <v>167</v>
      </c>
    </row>
    <row r="104" s="2" customFormat="1" ht="49.05" customHeight="1">
      <c r="A104" s="37"/>
      <c r="B104" s="38"/>
      <c r="C104" s="204" t="s">
        <v>168</v>
      </c>
      <c r="D104" s="204" t="s">
        <v>120</v>
      </c>
      <c r="E104" s="205" t="s">
        <v>169</v>
      </c>
      <c r="F104" s="206" t="s">
        <v>170</v>
      </c>
      <c r="G104" s="207" t="s">
        <v>171</v>
      </c>
      <c r="H104" s="208">
        <v>13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43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124</v>
      </c>
      <c r="AT104" s="216" t="s">
        <v>120</v>
      </c>
      <c r="AU104" s="216" t="s">
        <v>82</v>
      </c>
      <c r="AY104" s="16" t="s">
        <v>117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124</v>
      </c>
      <c r="BM104" s="216" t="s">
        <v>172</v>
      </c>
    </row>
    <row r="105" s="2" customFormat="1">
      <c r="A105" s="37"/>
      <c r="B105" s="38"/>
      <c r="C105" s="39"/>
      <c r="D105" s="218" t="s">
        <v>126</v>
      </c>
      <c r="E105" s="39"/>
      <c r="F105" s="219" t="s">
        <v>173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126</v>
      </c>
      <c r="AU105" s="16" t="s">
        <v>82</v>
      </c>
    </row>
    <row r="106" s="2" customFormat="1" ht="24.15" customHeight="1">
      <c r="A106" s="37"/>
      <c r="B106" s="38"/>
      <c r="C106" s="223" t="s">
        <v>8</v>
      </c>
      <c r="D106" s="223" t="s">
        <v>114</v>
      </c>
      <c r="E106" s="224" t="s">
        <v>174</v>
      </c>
      <c r="F106" s="225" t="s">
        <v>175</v>
      </c>
      <c r="G106" s="226" t="s">
        <v>171</v>
      </c>
      <c r="H106" s="227">
        <v>13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0.00012</v>
      </c>
      <c r="R106" s="214">
        <f>Q106*H106</f>
        <v>0.00156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144</v>
      </c>
      <c r="AT106" s="216" t="s">
        <v>114</v>
      </c>
      <c r="AU106" s="216" t="s">
        <v>82</v>
      </c>
      <c r="AY106" s="16" t="s">
        <v>117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144</v>
      </c>
      <c r="BM106" s="216" t="s">
        <v>176</v>
      </c>
    </row>
    <row r="107" s="2" customFormat="1" ht="44.25" customHeight="1">
      <c r="A107" s="37"/>
      <c r="B107" s="38"/>
      <c r="C107" s="204" t="s">
        <v>177</v>
      </c>
      <c r="D107" s="204" t="s">
        <v>120</v>
      </c>
      <c r="E107" s="205" t="s">
        <v>178</v>
      </c>
      <c r="F107" s="206" t="s">
        <v>179</v>
      </c>
      <c r="G107" s="207" t="s">
        <v>171</v>
      </c>
      <c r="H107" s="208">
        <v>3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124</v>
      </c>
      <c r="AT107" s="216" t="s">
        <v>120</v>
      </c>
      <c r="AU107" s="216" t="s">
        <v>82</v>
      </c>
      <c r="AY107" s="16" t="s">
        <v>117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124</v>
      </c>
      <c r="BM107" s="216" t="s">
        <v>180</v>
      </c>
    </row>
    <row r="108" s="2" customFormat="1">
      <c r="A108" s="37"/>
      <c r="B108" s="38"/>
      <c r="C108" s="39"/>
      <c r="D108" s="218" t="s">
        <v>126</v>
      </c>
      <c r="E108" s="39"/>
      <c r="F108" s="219" t="s">
        <v>181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126</v>
      </c>
      <c r="AU108" s="16" t="s">
        <v>82</v>
      </c>
    </row>
    <row r="109" s="2" customFormat="1" ht="24.15" customHeight="1">
      <c r="A109" s="37"/>
      <c r="B109" s="38"/>
      <c r="C109" s="223" t="s">
        <v>182</v>
      </c>
      <c r="D109" s="223" t="s">
        <v>114</v>
      </c>
      <c r="E109" s="224" t="s">
        <v>183</v>
      </c>
      <c r="F109" s="225" t="s">
        <v>184</v>
      </c>
      <c r="G109" s="226" t="s">
        <v>171</v>
      </c>
      <c r="H109" s="227">
        <v>3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43</v>
      </c>
      <c r="O109" s="83"/>
      <c r="P109" s="214">
        <f>O109*H109</f>
        <v>0</v>
      </c>
      <c r="Q109" s="214">
        <v>0.00036000000000000002</v>
      </c>
      <c r="R109" s="214">
        <f>Q109*H109</f>
        <v>0.00108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144</v>
      </c>
      <c r="AT109" s="216" t="s">
        <v>114</v>
      </c>
      <c r="AU109" s="216" t="s">
        <v>82</v>
      </c>
      <c r="AY109" s="16" t="s">
        <v>117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144</v>
      </c>
      <c r="BM109" s="216" t="s">
        <v>185</v>
      </c>
    </row>
    <row r="110" s="2" customFormat="1" ht="37.8" customHeight="1">
      <c r="A110" s="37"/>
      <c r="B110" s="38"/>
      <c r="C110" s="204" t="s">
        <v>186</v>
      </c>
      <c r="D110" s="204" t="s">
        <v>120</v>
      </c>
      <c r="E110" s="205" t="s">
        <v>187</v>
      </c>
      <c r="F110" s="206" t="s">
        <v>188</v>
      </c>
      <c r="G110" s="207" t="s">
        <v>123</v>
      </c>
      <c r="H110" s="208">
        <v>1</v>
      </c>
      <c r="I110" s="209"/>
      <c r="J110" s="210">
        <f>ROUND(I110*H110,2)</f>
        <v>0</v>
      </c>
      <c r="K110" s="211"/>
      <c r="L110" s="43"/>
      <c r="M110" s="212" t="s">
        <v>19</v>
      </c>
      <c r="N110" s="213" t="s">
        <v>43</v>
      </c>
      <c r="O110" s="8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124</v>
      </c>
      <c r="AT110" s="216" t="s">
        <v>120</v>
      </c>
      <c r="AU110" s="216" t="s">
        <v>82</v>
      </c>
      <c r="AY110" s="16" t="s">
        <v>117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124</v>
      </c>
      <c r="BM110" s="216" t="s">
        <v>189</v>
      </c>
    </row>
    <row r="111" s="2" customFormat="1">
      <c r="A111" s="37"/>
      <c r="B111" s="38"/>
      <c r="C111" s="39"/>
      <c r="D111" s="218" t="s">
        <v>126</v>
      </c>
      <c r="E111" s="39"/>
      <c r="F111" s="219" t="s">
        <v>190</v>
      </c>
      <c r="G111" s="39"/>
      <c r="H111" s="39"/>
      <c r="I111" s="220"/>
      <c r="J111" s="39"/>
      <c r="K111" s="39"/>
      <c r="L111" s="43"/>
      <c r="M111" s="221"/>
      <c r="N111" s="22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126</v>
      </c>
      <c r="AU111" s="16" t="s">
        <v>82</v>
      </c>
    </row>
    <row r="112" s="2" customFormat="1" ht="24.15" customHeight="1">
      <c r="A112" s="37"/>
      <c r="B112" s="38"/>
      <c r="C112" s="223" t="s">
        <v>191</v>
      </c>
      <c r="D112" s="223" t="s">
        <v>114</v>
      </c>
      <c r="E112" s="224" t="s">
        <v>192</v>
      </c>
      <c r="F112" s="225" t="s">
        <v>193</v>
      </c>
      <c r="G112" s="226" t="s">
        <v>123</v>
      </c>
      <c r="H112" s="227">
        <v>1</v>
      </c>
      <c r="I112" s="228"/>
      <c r="J112" s="229">
        <f>ROUND(I112*H112,2)</f>
        <v>0</v>
      </c>
      <c r="K112" s="230"/>
      <c r="L112" s="231"/>
      <c r="M112" s="232" t="s">
        <v>19</v>
      </c>
      <c r="N112" s="233" t="s">
        <v>43</v>
      </c>
      <c r="O112" s="83"/>
      <c r="P112" s="214">
        <f>O112*H112</f>
        <v>0</v>
      </c>
      <c r="Q112" s="214">
        <v>0.0080999999999999996</v>
      </c>
      <c r="R112" s="214">
        <f>Q112*H112</f>
        <v>0.0080999999999999996</v>
      </c>
      <c r="S112" s="214">
        <v>0</v>
      </c>
      <c r="T112" s="21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6" t="s">
        <v>144</v>
      </c>
      <c r="AT112" s="216" t="s">
        <v>114</v>
      </c>
      <c r="AU112" s="216" t="s">
        <v>82</v>
      </c>
      <c r="AY112" s="16" t="s">
        <v>117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80</v>
      </c>
      <c r="BK112" s="217">
        <f>ROUND(I112*H112,2)</f>
        <v>0</v>
      </c>
      <c r="BL112" s="16" t="s">
        <v>144</v>
      </c>
      <c r="BM112" s="216" t="s">
        <v>194</v>
      </c>
    </row>
    <row r="113" s="2" customFormat="1" ht="49.05" customHeight="1">
      <c r="A113" s="37"/>
      <c r="B113" s="38"/>
      <c r="C113" s="204" t="s">
        <v>195</v>
      </c>
      <c r="D113" s="204" t="s">
        <v>120</v>
      </c>
      <c r="E113" s="205" t="s">
        <v>196</v>
      </c>
      <c r="F113" s="206" t="s">
        <v>197</v>
      </c>
      <c r="G113" s="207" t="s">
        <v>171</v>
      </c>
      <c r="H113" s="208">
        <v>3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124</v>
      </c>
      <c r="AT113" s="216" t="s">
        <v>120</v>
      </c>
      <c r="AU113" s="216" t="s">
        <v>82</v>
      </c>
      <c r="AY113" s="16" t="s">
        <v>117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124</v>
      </c>
      <c r="BM113" s="216" t="s">
        <v>198</v>
      </c>
    </row>
    <row r="114" s="2" customFormat="1">
      <c r="A114" s="37"/>
      <c r="B114" s="38"/>
      <c r="C114" s="39"/>
      <c r="D114" s="218" t="s">
        <v>126</v>
      </c>
      <c r="E114" s="39"/>
      <c r="F114" s="219" t="s">
        <v>199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126</v>
      </c>
      <c r="AU114" s="16" t="s">
        <v>82</v>
      </c>
    </row>
    <row r="115" s="2" customFormat="1" ht="16.5" customHeight="1">
      <c r="A115" s="37"/>
      <c r="B115" s="38"/>
      <c r="C115" s="223" t="s">
        <v>200</v>
      </c>
      <c r="D115" s="223" t="s">
        <v>114</v>
      </c>
      <c r="E115" s="224" t="s">
        <v>201</v>
      </c>
      <c r="F115" s="225" t="s">
        <v>202</v>
      </c>
      <c r="G115" s="226" t="s">
        <v>203</v>
      </c>
      <c r="H115" s="227">
        <v>3</v>
      </c>
      <c r="I115" s="228"/>
      <c r="J115" s="229">
        <f>ROUND(I115*H115,2)</f>
        <v>0</v>
      </c>
      <c r="K115" s="230"/>
      <c r="L115" s="231"/>
      <c r="M115" s="232" t="s">
        <v>19</v>
      </c>
      <c r="N115" s="233" t="s">
        <v>43</v>
      </c>
      <c r="O115" s="83"/>
      <c r="P115" s="214">
        <f>O115*H115</f>
        <v>0</v>
      </c>
      <c r="Q115" s="214">
        <v>0.001</v>
      </c>
      <c r="R115" s="214">
        <f>Q115*H115</f>
        <v>0.0030000000000000001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144</v>
      </c>
      <c r="AT115" s="216" t="s">
        <v>114</v>
      </c>
      <c r="AU115" s="216" t="s">
        <v>82</v>
      </c>
      <c r="AY115" s="16" t="s">
        <v>117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144</v>
      </c>
      <c r="BM115" s="216" t="s">
        <v>204</v>
      </c>
    </row>
    <row r="116" s="2" customFormat="1" ht="16.5" customHeight="1">
      <c r="A116" s="37"/>
      <c r="B116" s="38"/>
      <c r="C116" s="223" t="s">
        <v>205</v>
      </c>
      <c r="D116" s="223" t="s">
        <v>114</v>
      </c>
      <c r="E116" s="224" t="s">
        <v>206</v>
      </c>
      <c r="F116" s="225" t="s">
        <v>207</v>
      </c>
      <c r="G116" s="226" t="s">
        <v>123</v>
      </c>
      <c r="H116" s="227">
        <v>1</v>
      </c>
      <c r="I116" s="228"/>
      <c r="J116" s="229">
        <f>ROUND(I116*H116,2)</f>
        <v>0</v>
      </c>
      <c r="K116" s="230"/>
      <c r="L116" s="231"/>
      <c r="M116" s="232" t="s">
        <v>19</v>
      </c>
      <c r="N116" s="233" t="s">
        <v>43</v>
      </c>
      <c r="O116" s="83"/>
      <c r="P116" s="214">
        <f>O116*H116</f>
        <v>0</v>
      </c>
      <c r="Q116" s="214">
        <v>0.00016000000000000001</v>
      </c>
      <c r="R116" s="214">
        <f>Q116*H116</f>
        <v>0.00016000000000000001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144</v>
      </c>
      <c r="AT116" s="216" t="s">
        <v>114</v>
      </c>
      <c r="AU116" s="216" t="s">
        <v>82</v>
      </c>
      <c r="AY116" s="16" t="s">
        <v>117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144</v>
      </c>
      <c r="BM116" s="216" t="s">
        <v>208</v>
      </c>
    </row>
    <row r="117" s="2" customFormat="1" ht="24.15" customHeight="1">
      <c r="A117" s="37"/>
      <c r="B117" s="38"/>
      <c r="C117" s="223" t="s">
        <v>209</v>
      </c>
      <c r="D117" s="223" t="s">
        <v>114</v>
      </c>
      <c r="E117" s="224" t="s">
        <v>210</v>
      </c>
      <c r="F117" s="225" t="s">
        <v>211</v>
      </c>
      <c r="G117" s="226" t="s">
        <v>123</v>
      </c>
      <c r="H117" s="227">
        <v>2</v>
      </c>
      <c r="I117" s="228"/>
      <c r="J117" s="229">
        <f>ROUND(I117*H117,2)</f>
        <v>0</v>
      </c>
      <c r="K117" s="230"/>
      <c r="L117" s="231"/>
      <c r="M117" s="232" t="s">
        <v>19</v>
      </c>
      <c r="N117" s="233" t="s">
        <v>43</v>
      </c>
      <c r="O117" s="83"/>
      <c r="P117" s="214">
        <f>O117*H117</f>
        <v>0</v>
      </c>
      <c r="Q117" s="214">
        <v>0.00069999999999999999</v>
      </c>
      <c r="R117" s="214">
        <f>Q117*H117</f>
        <v>0.0014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144</v>
      </c>
      <c r="AT117" s="216" t="s">
        <v>114</v>
      </c>
      <c r="AU117" s="216" t="s">
        <v>82</v>
      </c>
      <c r="AY117" s="16" t="s">
        <v>117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144</v>
      </c>
      <c r="BM117" s="216" t="s">
        <v>212</v>
      </c>
    </row>
    <row r="118" s="2" customFormat="1" ht="33" customHeight="1">
      <c r="A118" s="37"/>
      <c r="B118" s="38"/>
      <c r="C118" s="204" t="s">
        <v>7</v>
      </c>
      <c r="D118" s="204" t="s">
        <v>120</v>
      </c>
      <c r="E118" s="205" t="s">
        <v>213</v>
      </c>
      <c r="F118" s="206" t="s">
        <v>214</v>
      </c>
      <c r="G118" s="207" t="s">
        <v>171</v>
      </c>
      <c r="H118" s="208">
        <v>3</v>
      </c>
      <c r="I118" s="209"/>
      <c r="J118" s="210">
        <f>ROUND(I118*H118,2)</f>
        <v>0</v>
      </c>
      <c r="K118" s="211"/>
      <c r="L118" s="43"/>
      <c r="M118" s="212" t="s">
        <v>19</v>
      </c>
      <c r="N118" s="213" t="s">
        <v>43</v>
      </c>
      <c r="O118" s="8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6" t="s">
        <v>124</v>
      </c>
      <c r="AT118" s="216" t="s">
        <v>120</v>
      </c>
      <c r="AU118" s="216" t="s">
        <v>82</v>
      </c>
      <c r="AY118" s="16" t="s">
        <v>117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80</v>
      </c>
      <c r="BK118" s="217">
        <f>ROUND(I118*H118,2)</f>
        <v>0</v>
      </c>
      <c r="BL118" s="16" t="s">
        <v>124</v>
      </c>
      <c r="BM118" s="216" t="s">
        <v>215</v>
      </c>
    </row>
    <row r="119" s="2" customFormat="1">
      <c r="A119" s="37"/>
      <c r="B119" s="38"/>
      <c r="C119" s="39"/>
      <c r="D119" s="218" t="s">
        <v>126</v>
      </c>
      <c r="E119" s="39"/>
      <c r="F119" s="219" t="s">
        <v>216</v>
      </c>
      <c r="G119" s="39"/>
      <c r="H119" s="39"/>
      <c r="I119" s="220"/>
      <c r="J119" s="39"/>
      <c r="K119" s="39"/>
      <c r="L119" s="43"/>
      <c r="M119" s="221"/>
      <c r="N119" s="222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126</v>
      </c>
      <c r="AU119" s="16" t="s">
        <v>82</v>
      </c>
    </row>
    <row r="120" s="2" customFormat="1" ht="37.8" customHeight="1">
      <c r="A120" s="37"/>
      <c r="B120" s="38"/>
      <c r="C120" s="223" t="s">
        <v>217</v>
      </c>
      <c r="D120" s="223" t="s">
        <v>114</v>
      </c>
      <c r="E120" s="224" t="s">
        <v>218</v>
      </c>
      <c r="F120" s="225" t="s">
        <v>219</v>
      </c>
      <c r="G120" s="226" t="s">
        <v>171</v>
      </c>
      <c r="H120" s="227">
        <v>3</v>
      </c>
      <c r="I120" s="228"/>
      <c r="J120" s="229">
        <f>ROUND(I120*H120,2)</f>
        <v>0</v>
      </c>
      <c r="K120" s="230"/>
      <c r="L120" s="231"/>
      <c r="M120" s="232" t="s">
        <v>19</v>
      </c>
      <c r="N120" s="233" t="s">
        <v>43</v>
      </c>
      <c r="O120" s="83"/>
      <c r="P120" s="214">
        <f>O120*H120</f>
        <v>0</v>
      </c>
      <c r="Q120" s="214">
        <v>0.00059000000000000003</v>
      </c>
      <c r="R120" s="214">
        <f>Q120*H120</f>
        <v>0.0017700000000000001</v>
      </c>
      <c r="S120" s="214">
        <v>0</v>
      </c>
      <c r="T120" s="21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6" t="s">
        <v>144</v>
      </c>
      <c r="AT120" s="216" t="s">
        <v>114</v>
      </c>
      <c r="AU120" s="216" t="s">
        <v>82</v>
      </c>
      <c r="AY120" s="16" t="s">
        <v>117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80</v>
      </c>
      <c r="BK120" s="217">
        <f>ROUND(I120*H120,2)</f>
        <v>0</v>
      </c>
      <c r="BL120" s="16" t="s">
        <v>144</v>
      </c>
      <c r="BM120" s="216" t="s">
        <v>220</v>
      </c>
    </row>
    <row r="121" s="2" customFormat="1" ht="33" customHeight="1">
      <c r="A121" s="37"/>
      <c r="B121" s="38"/>
      <c r="C121" s="204" t="s">
        <v>221</v>
      </c>
      <c r="D121" s="204" t="s">
        <v>120</v>
      </c>
      <c r="E121" s="205" t="s">
        <v>222</v>
      </c>
      <c r="F121" s="206" t="s">
        <v>223</v>
      </c>
      <c r="G121" s="207" t="s">
        <v>123</v>
      </c>
      <c r="H121" s="208">
        <v>6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124</v>
      </c>
      <c r="AT121" s="216" t="s">
        <v>120</v>
      </c>
      <c r="AU121" s="216" t="s">
        <v>82</v>
      </c>
      <c r="AY121" s="16" t="s">
        <v>117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124</v>
      </c>
      <c r="BM121" s="216" t="s">
        <v>224</v>
      </c>
    </row>
    <row r="122" s="2" customFormat="1">
      <c r="A122" s="37"/>
      <c r="B122" s="38"/>
      <c r="C122" s="39"/>
      <c r="D122" s="218" t="s">
        <v>126</v>
      </c>
      <c r="E122" s="39"/>
      <c r="F122" s="219" t="s">
        <v>225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126</v>
      </c>
      <c r="AU122" s="16" t="s">
        <v>82</v>
      </c>
    </row>
    <row r="123" s="2" customFormat="1" ht="33" customHeight="1">
      <c r="A123" s="37"/>
      <c r="B123" s="38"/>
      <c r="C123" s="204" t="s">
        <v>226</v>
      </c>
      <c r="D123" s="204" t="s">
        <v>120</v>
      </c>
      <c r="E123" s="205" t="s">
        <v>227</v>
      </c>
      <c r="F123" s="206" t="s">
        <v>228</v>
      </c>
      <c r="G123" s="207" t="s">
        <v>123</v>
      </c>
      <c r="H123" s="208">
        <v>4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124</v>
      </c>
      <c r="AT123" s="216" t="s">
        <v>120</v>
      </c>
      <c r="AU123" s="216" t="s">
        <v>82</v>
      </c>
      <c r="AY123" s="16" t="s">
        <v>117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124</v>
      </c>
      <c r="BM123" s="216" t="s">
        <v>229</v>
      </c>
    </row>
    <row r="124" s="2" customFormat="1">
      <c r="A124" s="37"/>
      <c r="B124" s="38"/>
      <c r="C124" s="39"/>
      <c r="D124" s="218" t="s">
        <v>126</v>
      </c>
      <c r="E124" s="39"/>
      <c r="F124" s="219" t="s">
        <v>230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126</v>
      </c>
      <c r="AU124" s="16" t="s">
        <v>82</v>
      </c>
    </row>
    <row r="125" s="2" customFormat="1" ht="33" customHeight="1">
      <c r="A125" s="37"/>
      <c r="B125" s="38"/>
      <c r="C125" s="204" t="s">
        <v>231</v>
      </c>
      <c r="D125" s="204" t="s">
        <v>120</v>
      </c>
      <c r="E125" s="205" t="s">
        <v>232</v>
      </c>
      <c r="F125" s="206" t="s">
        <v>233</v>
      </c>
      <c r="G125" s="207" t="s">
        <v>123</v>
      </c>
      <c r="H125" s="208">
        <v>1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124</v>
      </c>
      <c r="AT125" s="216" t="s">
        <v>120</v>
      </c>
      <c r="AU125" s="216" t="s">
        <v>82</v>
      </c>
      <c r="AY125" s="16" t="s">
        <v>117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124</v>
      </c>
      <c r="BM125" s="216" t="s">
        <v>234</v>
      </c>
    </row>
    <row r="126" s="2" customFormat="1">
      <c r="A126" s="37"/>
      <c r="B126" s="38"/>
      <c r="C126" s="39"/>
      <c r="D126" s="218" t="s">
        <v>126</v>
      </c>
      <c r="E126" s="39"/>
      <c r="F126" s="219" t="s">
        <v>235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126</v>
      </c>
      <c r="AU126" s="16" t="s">
        <v>82</v>
      </c>
    </row>
    <row r="127" s="2" customFormat="1" ht="24.15" customHeight="1">
      <c r="A127" s="37"/>
      <c r="B127" s="38"/>
      <c r="C127" s="204" t="s">
        <v>236</v>
      </c>
      <c r="D127" s="204" t="s">
        <v>120</v>
      </c>
      <c r="E127" s="205" t="s">
        <v>237</v>
      </c>
      <c r="F127" s="206" t="s">
        <v>238</v>
      </c>
      <c r="G127" s="207" t="s">
        <v>123</v>
      </c>
      <c r="H127" s="208">
        <v>1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43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124</v>
      </c>
      <c r="AT127" s="216" t="s">
        <v>120</v>
      </c>
      <c r="AU127" s="216" t="s">
        <v>82</v>
      </c>
      <c r="AY127" s="16" t="s">
        <v>117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124</v>
      </c>
      <c r="BM127" s="216" t="s">
        <v>239</v>
      </c>
    </row>
    <row r="128" s="2" customFormat="1">
      <c r="A128" s="37"/>
      <c r="B128" s="38"/>
      <c r="C128" s="39"/>
      <c r="D128" s="218" t="s">
        <v>126</v>
      </c>
      <c r="E128" s="39"/>
      <c r="F128" s="219" t="s">
        <v>240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126</v>
      </c>
      <c r="AU128" s="16" t="s">
        <v>82</v>
      </c>
    </row>
    <row r="129" s="2" customFormat="1" ht="24.15" customHeight="1">
      <c r="A129" s="37"/>
      <c r="B129" s="38"/>
      <c r="C129" s="204" t="s">
        <v>241</v>
      </c>
      <c r="D129" s="204" t="s">
        <v>120</v>
      </c>
      <c r="E129" s="205" t="s">
        <v>242</v>
      </c>
      <c r="F129" s="206" t="s">
        <v>243</v>
      </c>
      <c r="G129" s="207" t="s">
        <v>123</v>
      </c>
      <c r="H129" s="208">
        <v>1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124</v>
      </c>
      <c r="AT129" s="216" t="s">
        <v>120</v>
      </c>
      <c r="AU129" s="216" t="s">
        <v>82</v>
      </c>
      <c r="AY129" s="16" t="s">
        <v>117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124</v>
      </c>
      <c r="BM129" s="216" t="s">
        <v>244</v>
      </c>
    </row>
    <row r="130" s="2" customFormat="1">
      <c r="A130" s="37"/>
      <c r="B130" s="38"/>
      <c r="C130" s="39"/>
      <c r="D130" s="218" t="s">
        <v>126</v>
      </c>
      <c r="E130" s="39"/>
      <c r="F130" s="219" t="s">
        <v>245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126</v>
      </c>
      <c r="AU130" s="16" t="s">
        <v>82</v>
      </c>
    </row>
    <row r="131" s="2" customFormat="1" ht="16.5" customHeight="1">
      <c r="A131" s="37"/>
      <c r="B131" s="38"/>
      <c r="C131" s="204" t="s">
        <v>246</v>
      </c>
      <c r="D131" s="204" t="s">
        <v>120</v>
      </c>
      <c r="E131" s="205" t="s">
        <v>247</v>
      </c>
      <c r="F131" s="206" t="s">
        <v>248</v>
      </c>
      <c r="G131" s="207" t="s">
        <v>123</v>
      </c>
      <c r="H131" s="208">
        <v>1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124</v>
      </c>
      <c r="AT131" s="216" t="s">
        <v>120</v>
      </c>
      <c r="AU131" s="216" t="s">
        <v>82</v>
      </c>
      <c r="AY131" s="16" t="s">
        <v>117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124</v>
      </c>
      <c r="BM131" s="216" t="s">
        <v>249</v>
      </c>
    </row>
    <row r="132" s="2" customFormat="1">
      <c r="A132" s="37"/>
      <c r="B132" s="38"/>
      <c r="C132" s="39"/>
      <c r="D132" s="218" t="s">
        <v>126</v>
      </c>
      <c r="E132" s="39"/>
      <c r="F132" s="219" t="s">
        <v>250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126</v>
      </c>
      <c r="AU132" s="16" t="s">
        <v>82</v>
      </c>
    </row>
    <row r="133" s="2" customFormat="1" ht="21.75" customHeight="1">
      <c r="A133" s="37"/>
      <c r="B133" s="38"/>
      <c r="C133" s="204" t="s">
        <v>251</v>
      </c>
      <c r="D133" s="204" t="s">
        <v>120</v>
      </c>
      <c r="E133" s="205" t="s">
        <v>252</v>
      </c>
      <c r="F133" s="206" t="s">
        <v>253</v>
      </c>
      <c r="G133" s="207" t="s">
        <v>123</v>
      </c>
      <c r="H133" s="208">
        <v>1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43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124</v>
      </c>
      <c r="AT133" s="216" t="s">
        <v>120</v>
      </c>
      <c r="AU133" s="216" t="s">
        <v>82</v>
      </c>
      <c r="AY133" s="16" t="s">
        <v>117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124</v>
      </c>
      <c r="BM133" s="216" t="s">
        <v>254</v>
      </c>
    </row>
    <row r="134" s="2" customFormat="1">
      <c r="A134" s="37"/>
      <c r="B134" s="38"/>
      <c r="C134" s="39"/>
      <c r="D134" s="218" t="s">
        <v>126</v>
      </c>
      <c r="E134" s="39"/>
      <c r="F134" s="219" t="s">
        <v>255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126</v>
      </c>
      <c r="AU134" s="16" t="s">
        <v>82</v>
      </c>
    </row>
    <row r="135" s="2" customFormat="1" ht="24.15" customHeight="1">
      <c r="A135" s="37"/>
      <c r="B135" s="38"/>
      <c r="C135" s="204" t="s">
        <v>256</v>
      </c>
      <c r="D135" s="204" t="s">
        <v>120</v>
      </c>
      <c r="E135" s="205" t="s">
        <v>257</v>
      </c>
      <c r="F135" s="206" t="s">
        <v>258</v>
      </c>
      <c r="G135" s="207" t="s">
        <v>123</v>
      </c>
      <c r="H135" s="208">
        <v>6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124</v>
      </c>
      <c r="AT135" s="216" t="s">
        <v>120</v>
      </c>
      <c r="AU135" s="216" t="s">
        <v>82</v>
      </c>
      <c r="AY135" s="16" t="s">
        <v>117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124</v>
      </c>
      <c r="BM135" s="216" t="s">
        <v>259</v>
      </c>
    </row>
    <row r="136" s="2" customFormat="1">
      <c r="A136" s="37"/>
      <c r="B136" s="38"/>
      <c r="C136" s="39"/>
      <c r="D136" s="218" t="s">
        <v>126</v>
      </c>
      <c r="E136" s="39"/>
      <c r="F136" s="219" t="s">
        <v>260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126</v>
      </c>
      <c r="AU136" s="16" t="s">
        <v>82</v>
      </c>
    </row>
    <row r="137" s="2" customFormat="1" ht="24.15" customHeight="1">
      <c r="A137" s="37"/>
      <c r="B137" s="38"/>
      <c r="C137" s="204" t="s">
        <v>261</v>
      </c>
      <c r="D137" s="204" t="s">
        <v>120</v>
      </c>
      <c r="E137" s="205" t="s">
        <v>262</v>
      </c>
      <c r="F137" s="206" t="s">
        <v>263</v>
      </c>
      <c r="G137" s="207" t="s">
        <v>123</v>
      </c>
      <c r="H137" s="208">
        <v>4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124</v>
      </c>
      <c r="AT137" s="216" t="s">
        <v>120</v>
      </c>
      <c r="AU137" s="216" t="s">
        <v>82</v>
      </c>
      <c r="AY137" s="16" t="s">
        <v>117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124</v>
      </c>
      <c r="BM137" s="216" t="s">
        <v>264</v>
      </c>
    </row>
    <row r="138" s="2" customFormat="1">
      <c r="A138" s="37"/>
      <c r="B138" s="38"/>
      <c r="C138" s="39"/>
      <c r="D138" s="218" t="s">
        <v>126</v>
      </c>
      <c r="E138" s="39"/>
      <c r="F138" s="219" t="s">
        <v>265</v>
      </c>
      <c r="G138" s="39"/>
      <c r="H138" s="39"/>
      <c r="I138" s="220"/>
      <c r="J138" s="39"/>
      <c r="K138" s="39"/>
      <c r="L138" s="43"/>
      <c r="M138" s="221"/>
      <c r="N138" s="22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82</v>
      </c>
    </row>
    <row r="139" s="2" customFormat="1" ht="44.25" customHeight="1">
      <c r="A139" s="37"/>
      <c r="B139" s="38"/>
      <c r="C139" s="204" t="s">
        <v>266</v>
      </c>
      <c r="D139" s="204" t="s">
        <v>120</v>
      </c>
      <c r="E139" s="205" t="s">
        <v>267</v>
      </c>
      <c r="F139" s="206" t="s">
        <v>268</v>
      </c>
      <c r="G139" s="207" t="s">
        <v>171</v>
      </c>
      <c r="H139" s="208">
        <v>10</v>
      </c>
      <c r="I139" s="209"/>
      <c r="J139" s="210">
        <f>ROUND(I139*H139,2)</f>
        <v>0</v>
      </c>
      <c r="K139" s="211"/>
      <c r="L139" s="43"/>
      <c r="M139" s="212" t="s">
        <v>19</v>
      </c>
      <c r="N139" s="213" t="s">
        <v>43</v>
      </c>
      <c r="O139" s="8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124</v>
      </c>
      <c r="AT139" s="216" t="s">
        <v>120</v>
      </c>
      <c r="AU139" s="216" t="s">
        <v>82</v>
      </c>
      <c r="AY139" s="16" t="s">
        <v>117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124</v>
      </c>
      <c r="BM139" s="216" t="s">
        <v>269</v>
      </c>
    </row>
    <row r="140" s="2" customFormat="1">
      <c r="A140" s="37"/>
      <c r="B140" s="38"/>
      <c r="C140" s="39"/>
      <c r="D140" s="218" t="s">
        <v>126</v>
      </c>
      <c r="E140" s="39"/>
      <c r="F140" s="219" t="s">
        <v>270</v>
      </c>
      <c r="G140" s="39"/>
      <c r="H140" s="39"/>
      <c r="I140" s="220"/>
      <c r="J140" s="39"/>
      <c r="K140" s="39"/>
      <c r="L140" s="43"/>
      <c r="M140" s="221"/>
      <c r="N140" s="22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126</v>
      </c>
      <c r="AU140" s="16" t="s">
        <v>82</v>
      </c>
    </row>
    <row r="141" s="2" customFormat="1" ht="16.5" customHeight="1">
      <c r="A141" s="37"/>
      <c r="B141" s="38"/>
      <c r="C141" s="223" t="s">
        <v>271</v>
      </c>
      <c r="D141" s="223" t="s">
        <v>114</v>
      </c>
      <c r="E141" s="224" t="s">
        <v>272</v>
      </c>
      <c r="F141" s="225" t="s">
        <v>273</v>
      </c>
      <c r="G141" s="226" t="s">
        <v>274</v>
      </c>
      <c r="H141" s="227">
        <v>1</v>
      </c>
      <c r="I141" s="228"/>
      <c r="J141" s="229">
        <f>ROUND(I141*H141,2)</f>
        <v>0</v>
      </c>
      <c r="K141" s="230"/>
      <c r="L141" s="231"/>
      <c r="M141" s="232" t="s">
        <v>19</v>
      </c>
      <c r="N141" s="23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131</v>
      </c>
      <c r="AT141" s="216" t="s">
        <v>114</v>
      </c>
      <c r="AU141" s="216" t="s">
        <v>82</v>
      </c>
      <c r="AY141" s="16" t="s">
        <v>117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124</v>
      </c>
      <c r="BM141" s="216" t="s">
        <v>275</v>
      </c>
    </row>
    <row r="142" s="12" customFormat="1" ht="22.8" customHeight="1">
      <c r="A142" s="12"/>
      <c r="B142" s="188"/>
      <c r="C142" s="189"/>
      <c r="D142" s="190" t="s">
        <v>71</v>
      </c>
      <c r="E142" s="202" t="s">
        <v>276</v>
      </c>
      <c r="F142" s="202" t="s">
        <v>277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SUM(P143:P176)</f>
        <v>0</v>
      </c>
      <c r="Q142" s="196"/>
      <c r="R142" s="197">
        <f>SUM(R143:R176)</f>
        <v>0.001624</v>
      </c>
      <c r="S142" s="196"/>
      <c r="T142" s="198">
        <f>SUM(T143:T176)</f>
        <v>1.617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116</v>
      </c>
      <c r="AT142" s="200" t="s">
        <v>71</v>
      </c>
      <c r="AU142" s="200" t="s">
        <v>80</v>
      </c>
      <c r="AY142" s="199" t="s">
        <v>117</v>
      </c>
      <c r="BK142" s="201">
        <f>SUM(BK143:BK176)</f>
        <v>0</v>
      </c>
    </row>
    <row r="143" s="2" customFormat="1" ht="49.05" customHeight="1">
      <c r="A143" s="37"/>
      <c r="B143" s="38"/>
      <c r="C143" s="204" t="s">
        <v>278</v>
      </c>
      <c r="D143" s="204" t="s">
        <v>120</v>
      </c>
      <c r="E143" s="205" t="s">
        <v>279</v>
      </c>
      <c r="F143" s="206" t="s">
        <v>280</v>
      </c>
      <c r="G143" s="207" t="s">
        <v>281</v>
      </c>
      <c r="H143" s="208">
        <v>1.26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124</v>
      </c>
      <c r="AT143" s="216" t="s">
        <v>120</v>
      </c>
      <c r="AU143" s="216" t="s">
        <v>82</v>
      </c>
      <c r="AY143" s="16" t="s">
        <v>117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124</v>
      </c>
      <c r="BM143" s="216" t="s">
        <v>282</v>
      </c>
    </row>
    <row r="144" s="2" customFormat="1">
      <c r="A144" s="37"/>
      <c r="B144" s="38"/>
      <c r="C144" s="39"/>
      <c r="D144" s="218" t="s">
        <v>126</v>
      </c>
      <c r="E144" s="39"/>
      <c r="F144" s="219" t="s">
        <v>283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126</v>
      </c>
      <c r="AU144" s="16" t="s">
        <v>82</v>
      </c>
    </row>
    <row r="145" s="2" customFormat="1" ht="49.05" customHeight="1">
      <c r="A145" s="37"/>
      <c r="B145" s="38"/>
      <c r="C145" s="204" t="s">
        <v>284</v>
      </c>
      <c r="D145" s="204" t="s">
        <v>120</v>
      </c>
      <c r="E145" s="205" t="s">
        <v>285</v>
      </c>
      <c r="F145" s="206" t="s">
        <v>286</v>
      </c>
      <c r="G145" s="207" t="s">
        <v>281</v>
      </c>
      <c r="H145" s="208">
        <v>1.377</v>
      </c>
      <c r="I145" s="209"/>
      <c r="J145" s="210">
        <f>ROUND(I145*H145,2)</f>
        <v>0</v>
      </c>
      <c r="K145" s="211"/>
      <c r="L145" s="43"/>
      <c r="M145" s="212" t="s">
        <v>19</v>
      </c>
      <c r="N145" s="213" t="s">
        <v>43</v>
      </c>
      <c r="O145" s="8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124</v>
      </c>
      <c r="AT145" s="216" t="s">
        <v>120</v>
      </c>
      <c r="AU145" s="216" t="s">
        <v>82</v>
      </c>
      <c r="AY145" s="16" t="s">
        <v>117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0</v>
      </c>
      <c r="BL145" s="16" t="s">
        <v>124</v>
      </c>
      <c r="BM145" s="216" t="s">
        <v>287</v>
      </c>
    </row>
    <row r="146" s="2" customFormat="1">
      <c r="A146" s="37"/>
      <c r="B146" s="38"/>
      <c r="C146" s="39"/>
      <c r="D146" s="218" t="s">
        <v>126</v>
      </c>
      <c r="E146" s="39"/>
      <c r="F146" s="219" t="s">
        <v>288</v>
      </c>
      <c r="G146" s="39"/>
      <c r="H146" s="39"/>
      <c r="I146" s="220"/>
      <c r="J146" s="39"/>
      <c r="K146" s="39"/>
      <c r="L146" s="43"/>
      <c r="M146" s="221"/>
      <c r="N146" s="22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126</v>
      </c>
      <c r="AU146" s="16" t="s">
        <v>82</v>
      </c>
    </row>
    <row r="147" s="2" customFormat="1" ht="49.05" customHeight="1">
      <c r="A147" s="37"/>
      <c r="B147" s="38"/>
      <c r="C147" s="204" t="s">
        <v>289</v>
      </c>
      <c r="D147" s="204" t="s">
        <v>120</v>
      </c>
      <c r="E147" s="205" t="s">
        <v>290</v>
      </c>
      <c r="F147" s="206" t="s">
        <v>291</v>
      </c>
      <c r="G147" s="207" t="s">
        <v>281</v>
      </c>
      <c r="H147" s="208">
        <v>2.637</v>
      </c>
      <c r="I147" s="209"/>
      <c r="J147" s="210">
        <f>ROUND(I147*H147,2)</f>
        <v>0</v>
      </c>
      <c r="K147" s="211"/>
      <c r="L147" s="43"/>
      <c r="M147" s="212" t="s">
        <v>19</v>
      </c>
      <c r="N147" s="213" t="s">
        <v>43</v>
      </c>
      <c r="O147" s="8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6" t="s">
        <v>124</v>
      </c>
      <c r="AT147" s="216" t="s">
        <v>120</v>
      </c>
      <c r="AU147" s="216" t="s">
        <v>82</v>
      </c>
      <c r="AY147" s="16" t="s">
        <v>117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80</v>
      </c>
      <c r="BK147" s="217">
        <f>ROUND(I147*H147,2)</f>
        <v>0</v>
      </c>
      <c r="BL147" s="16" t="s">
        <v>124</v>
      </c>
      <c r="BM147" s="216" t="s">
        <v>292</v>
      </c>
    </row>
    <row r="148" s="2" customFormat="1">
      <c r="A148" s="37"/>
      <c r="B148" s="38"/>
      <c r="C148" s="39"/>
      <c r="D148" s="218" t="s">
        <v>126</v>
      </c>
      <c r="E148" s="39"/>
      <c r="F148" s="219" t="s">
        <v>293</v>
      </c>
      <c r="G148" s="39"/>
      <c r="H148" s="39"/>
      <c r="I148" s="220"/>
      <c r="J148" s="39"/>
      <c r="K148" s="39"/>
      <c r="L148" s="43"/>
      <c r="M148" s="221"/>
      <c r="N148" s="22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126</v>
      </c>
      <c r="AU148" s="16" t="s">
        <v>82</v>
      </c>
    </row>
    <row r="149" s="2" customFormat="1" ht="49.05" customHeight="1">
      <c r="A149" s="37"/>
      <c r="B149" s="38"/>
      <c r="C149" s="204" t="s">
        <v>294</v>
      </c>
      <c r="D149" s="204" t="s">
        <v>120</v>
      </c>
      <c r="E149" s="205" t="s">
        <v>295</v>
      </c>
      <c r="F149" s="206" t="s">
        <v>296</v>
      </c>
      <c r="G149" s="207" t="s">
        <v>130</v>
      </c>
      <c r="H149" s="208">
        <v>1</v>
      </c>
      <c r="I149" s="209"/>
      <c r="J149" s="210">
        <f>ROUND(I149*H149,2)</f>
        <v>0</v>
      </c>
      <c r="K149" s="211"/>
      <c r="L149" s="43"/>
      <c r="M149" s="212" t="s">
        <v>19</v>
      </c>
      <c r="N149" s="213" t="s">
        <v>43</v>
      </c>
      <c r="O149" s="8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6" t="s">
        <v>124</v>
      </c>
      <c r="AT149" s="216" t="s">
        <v>120</v>
      </c>
      <c r="AU149" s="216" t="s">
        <v>82</v>
      </c>
      <c r="AY149" s="16" t="s">
        <v>117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80</v>
      </c>
      <c r="BK149" s="217">
        <f>ROUND(I149*H149,2)</f>
        <v>0</v>
      </c>
      <c r="BL149" s="16" t="s">
        <v>124</v>
      </c>
      <c r="BM149" s="216" t="s">
        <v>297</v>
      </c>
    </row>
    <row r="150" s="2" customFormat="1">
      <c r="A150" s="37"/>
      <c r="B150" s="38"/>
      <c r="C150" s="39"/>
      <c r="D150" s="218" t="s">
        <v>126</v>
      </c>
      <c r="E150" s="39"/>
      <c r="F150" s="219" t="s">
        <v>298</v>
      </c>
      <c r="G150" s="39"/>
      <c r="H150" s="39"/>
      <c r="I150" s="220"/>
      <c r="J150" s="39"/>
      <c r="K150" s="39"/>
      <c r="L150" s="43"/>
      <c r="M150" s="221"/>
      <c r="N150" s="22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126</v>
      </c>
      <c r="AU150" s="16" t="s">
        <v>82</v>
      </c>
    </row>
    <row r="151" s="2" customFormat="1" ht="24.15" customHeight="1">
      <c r="A151" s="37"/>
      <c r="B151" s="38"/>
      <c r="C151" s="204" t="s">
        <v>299</v>
      </c>
      <c r="D151" s="204" t="s">
        <v>120</v>
      </c>
      <c r="E151" s="205" t="s">
        <v>300</v>
      </c>
      <c r="F151" s="206" t="s">
        <v>301</v>
      </c>
      <c r="G151" s="207" t="s">
        <v>281</v>
      </c>
      <c r="H151" s="208">
        <v>0.13800000000000001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43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124</v>
      </c>
      <c r="AT151" s="216" t="s">
        <v>120</v>
      </c>
      <c r="AU151" s="216" t="s">
        <v>82</v>
      </c>
      <c r="AY151" s="16" t="s">
        <v>117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0</v>
      </c>
      <c r="BL151" s="16" t="s">
        <v>124</v>
      </c>
      <c r="BM151" s="216" t="s">
        <v>302</v>
      </c>
    </row>
    <row r="152" s="2" customFormat="1">
      <c r="A152" s="37"/>
      <c r="B152" s="38"/>
      <c r="C152" s="39"/>
      <c r="D152" s="218" t="s">
        <v>126</v>
      </c>
      <c r="E152" s="39"/>
      <c r="F152" s="219" t="s">
        <v>303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126</v>
      </c>
      <c r="AU152" s="16" t="s">
        <v>82</v>
      </c>
    </row>
    <row r="153" s="2" customFormat="1" ht="24.15" customHeight="1">
      <c r="A153" s="37"/>
      <c r="B153" s="38"/>
      <c r="C153" s="204" t="s">
        <v>304</v>
      </c>
      <c r="D153" s="204" t="s">
        <v>120</v>
      </c>
      <c r="E153" s="205" t="s">
        <v>305</v>
      </c>
      <c r="F153" s="206" t="s">
        <v>306</v>
      </c>
      <c r="G153" s="207" t="s">
        <v>281</v>
      </c>
      <c r="H153" s="208">
        <v>0.13800000000000001</v>
      </c>
      <c r="I153" s="209"/>
      <c r="J153" s="210">
        <f>ROUND(I153*H153,2)</f>
        <v>0</v>
      </c>
      <c r="K153" s="211"/>
      <c r="L153" s="43"/>
      <c r="M153" s="212" t="s">
        <v>19</v>
      </c>
      <c r="N153" s="213" t="s">
        <v>43</v>
      </c>
      <c r="O153" s="8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6" t="s">
        <v>124</v>
      </c>
      <c r="AT153" s="216" t="s">
        <v>120</v>
      </c>
      <c r="AU153" s="216" t="s">
        <v>82</v>
      </c>
      <c r="AY153" s="16" t="s">
        <v>117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80</v>
      </c>
      <c r="BK153" s="217">
        <f>ROUND(I153*H153,2)</f>
        <v>0</v>
      </c>
      <c r="BL153" s="16" t="s">
        <v>124</v>
      </c>
      <c r="BM153" s="216" t="s">
        <v>307</v>
      </c>
    </row>
    <row r="154" s="2" customFormat="1">
      <c r="A154" s="37"/>
      <c r="B154" s="38"/>
      <c r="C154" s="39"/>
      <c r="D154" s="218" t="s">
        <v>126</v>
      </c>
      <c r="E154" s="39"/>
      <c r="F154" s="219" t="s">
        <v>308</v>
      </c>
      <c r="G154" s="39"/>
      <c r="H154" s="39"/>
      <c r="I154" s="220"/>
      <c r="J154" s="39"/>
      <c r="K154" s="39"/>
      <c r="L154" s="43"/>
      <c r="M154" s="221"/>
      <c r="N154" s="222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126</v>
      </c>
      <c r="AU154" s="16" t="s">
        <v>82</v>
      </c>
    </row>
    <row r="155" s="2" customFormat="1" ht="16.5" customHeight="1">
      <c r="A155" s="37"/>
      <c r="B155" s="38"/>
      <c r="C155" s="204" t="s">
        <v>309</v>
      </c>
      <c r="D155" s="204" t="s">
        <v>120</v>
      </c>
      <c r="E155" s="205" t="s">
        <v>310</v>
      </c>
      <c r="F155" s="206" t="s">
        <v>311</v>
      </c>
      <c r="G155" s="207" t="s">
        <v>281</v>
      </c>
      <c r="H155" s="208">
        <v>0.73499999999999999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2.2000000000000002</v>
      </c>
      <c r="T155" s="215">
        <f>S155*H155</f>
        <v>1.617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124</v>
      </c>
      <c r="AT155" s="216" t="s">
        <v>120</v>
      </c>
      <c r="AU155" s="216" t="s">
        <v>82</v>
      </c>
      <c r="AY155" s="16" t="s">
        <v>117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124</v>
      </c>
      <c r="BM155" s="216" t="s">
        <v>312</v>
      </c>
    </row>
    <row r="156" s="2" customFormat="1">
      <c r="A156" s="37"/>
      <c r="B156" s="38"/>
      <c r="C156" s="39"/>
      <c r="D156" s="218" t="s">
        <v>126</v>
      </c>
      <c r="E156" s="39"/>
      <c r="F156" s="219" t="s">
        <v>313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126</v>
      </c>
      <c r="AU156" s="16" t="s">
        <v>82</v>
      </c>
    </row>
    <row r="157" s="2" customFormat="1" ht="24.15" customHeight="1">
      <c r="A157" s="37"/>
      <c r="B157" s="38"/>
      <c r="C157" s="204" t="s">
        <v>314</v>
      </c>
      <c r="D157" s="204" t="s">
        <v>120</v>
      </c>
      <c r="E157" s="205" t="s">
        <v>315</v>
      </c>
      <c r="F157" s="206" t="s">
        <v>316</v>
      </c>
      <c r="G157" s="207" t="s">
        <v>317</v>
      </c>
      <c r="H157" s="208">
        <v>1.3999999999999999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0.00116</v>
      </c>
      <c r="R157" s="214">
        <f>Q157*H157</f>
        <v>0.001624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124</v>
      </c>
      <c r="AT157" s="216" t="s">
        <v>120</v>
      </c>
      <c r="AU157" s="216" t="s">
        <v>82</v>
      </c>
      <c r="AY157" s="16" t="s">
        <v>117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124</v>
      </c>
      <c r="BM157" s="216" t="s">
        <v>318</v>
      </c>
    </row>
    <row r="158" s="2" customFormat="1">
      <c r="A158" s="37"/>
      <c r="B158" s="38"/>
      <c r="C158" s="39"/>
      <c r="D158" s="218" t="s">
        <v>126</v>
      </c>
      <c r="E158" s="39"/>
      <c r="F158" s="219" t="s">
        <v>319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126</v>
      </c>
      <c r="AU158" s="16" t="s">
        <v>82</v>
      </c>
    </row>
    <row r="159" s="2" customFormat="1" ht="24.15" customHeight="1">
      <c r="A159" s="37"/>
      <c r="B159" s="38"/>
      <c r="C159" s="204" t="s">
        <v>320</v>
      </c>
      <c r="D159" s="204" t="s">
        <v>120</v>
      </c>
      <c r="E159" s="205" t="s">
        <v>321</v>
      </c>
      <c r="F159" s="206" t="s">
        <v>322</v>
      </c>
      <c r="G159" s="207" t="s">
        <v>317</v>
      </c>
      <c r="H159" s="208">
        <v>1.3999999999999999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124</v>
      </c>
      <c r="AT159" s="216" t="s">
        <v>120</v>
      </c>
      <c r="AU159" s="216" t="s">
        <v>82</v>
      </c>
      <c r="AY159" s="16" t="s">
        <v>117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124</v>
      </c>
      <c r="BM159" s="216" t="s">
        <v>323</v>
      </c>
    </row>
    <row r="160" s="2" customFormat="1">
      <c r="A160" s="37"/>
      <c r="B160" s="38"/>
      <c r="C160" s="39"/>
      <c r="D160" s="218" t="s">
        <v>126</v>
      </c>
      <c r="E160" s="39"/>
      <c r="F160" s="219" t="s">
        <v>324</v>
      </c>
      <c r="G160" s="39"/>
      <c r="H160" s="39"/>
      <c r="I160" s="220"/>
      <c r="J160" s="39"/>
      <c r="K160" s="39"/>
      <c r="L160" s="43"/>
      <c r="M160" s="221"/>
      <c r="N160" s="22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126</v>
      </c>
      <c r="AU160" s="16" t="s">
        <v>82</v>
      </c>
    </row>
    <row r="161" s="2" customFormat="1" ht="33" customHeight="1">
      <c r="A161" s="37"/>
      <c r="B161" s="38"/>
      <c r="C161" s="204" t="s">
        <v>325</v>
      </c>
      <c r="D161" s="204" t="s">
        <v>120</v>
      </c>
      <c r="E161" s="205" t="s">
        <v>326</v>
      </c>
      <c r="F161" s="206" t="s">
        <v>327</v>
      </c>
      <c r="G161" s="207" t="s">
        <v>281</v>
      </c>
      <c r="H161" s="208">
        <v>1.377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124</v>
      </c>
      <c r="AT161" s="216" t="s">
        <v>120</v>
      </c>
      <c r="AU161" s="216" t="s">
        <v>82</v>
      </c>
      <c r="AY161" s="16" t="s">
        <v>117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124</v>
      </c>
      <c r="BM161" s="216" t="s">
        <v>328</v>
      </c>
    </row>
    <row r="162" s="2" customFormat="1">
      <c r="A162" s="37"/>
      <c r="B162" s="38"/>
      <c r="C162" s="39"/>
      <c r="D162" s="218" t="s">
        <v>126</v>
      </c>
      <c r="E162" s="39"/>
      <c r="F162" s="219" t="s">
        <v>329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126</v>
      </c>
      <c r="AU162" s="16" t="s">
        <v>82</v>
      </c>
    </row>
    <row r="163" s="2" customFormat="1" ht="16.5" customHeight="1">
      <c r="A163" s="37"/>
      <c r="B163" s="38"/>
      <c r="C163" s="223" t="s">
        <v>330</v>
      </c>
      <c r="D163" s="223" t="s">
        <v>114</v>
      </c>
      <c r="E163" s="224" t="s">
        <v>331</v>
      </c>
      <c r="F163" s="225" t="s">
        <v>332</v>
      </c>
      <c r="G163" s="226" t="s">
        <v>130</v>
      </c>
      <c r="H163" s="227">
        <v>1</v>
      </c>
      <c r="I163" s="228"/>
      <c r="J163" s="229">
        <f>ROUND(I163*H163,2)</f>
        <v>0</v>
      </c>
      <c r="K163" s="230"/>
      <c r="L163" s="231"/>
      <c r="M163" s="232" t="s">
        <v>19</v>
      </c>
      <c r="N163" s="23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131</v>
      </c>
      <c r="AT163" s="216" t="s">
        <v>114</v>
      </c>
      <c r="AU163" s="216" t="s">
        <v>82</v>
      </c>
      <c r="AY163" s="16" t="s">
        <v>117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124</v>
      </c>
      <c r="BM163" s="216" t="s">
        <v>333</v>
      </c>
    </row>
    <row r="164" s="2" customFormat="1" ht="16.5" customHeight="1">
      <c r="A164" s="37"/>
      <c r="B164" s="38"/>
      <c r="C164" s="223" t="s">
        <v>334</v>
      </c>
      <c r="D164" s="223" t="s">
        <v>114</v>
      </c>
      <c r="E164" s="224" t="s">
        <v>335</v>
      </c>
      <c r="F164" s="225" t="s">
        <v>336</v>
      </c>
      <c r="G164" s="226" t="s">
        <v>281</v>
      </c>
      <c r="H164" s="227">
        <v>0.13500000000000001</v>
      </c>
      <c r="I164" s="228"/>
      <c r="J164" s="229">
        <f>ROUND(I164*H164,2)</f>
        <v>0</v>
      </c>
      <c r="K164" s="230"/>
      <c r="L164" s="231"/>
      <c r="M164" s="232" t="s">
        <v>19</v>
      </c>
      <c r="N164" s="233" t="s">
        <v>43</v>
      </c>
      <c r="O164" s="8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6" t="s">
        <v>131</v>
      </c>
      <c r="AT164" s="216" t="s">
        <v>114</v>
      </c>
      <c r="AU164" s="216" t="s">
        <v>82</v>
      </c>
      <c r="AY164" s="16" t="s">
        <v>117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80</v>
      </c>
      <c r="BK164" s="217">
        <f>ROUND(I164*H164,2)</f>
        <v>0</v>
      </c>
      <c r="BL164" s="16" t="s">
        <v>124</v>
      </c>
      <c r="BM164" s="216" t="s">
        <v>337</v>
      </c>
    </row>
    <row r="165" s="2" customFormat="1" ht="24.15" customHeight="1">
      <c r="A165" s="37"/>
      <c r="B165" s="38"/>
      <c r="C165" s="204" t="s">
        <v>338</v>
      </c>
      <c r="D165" s="204" t="s">
        <v>120</v>
      </c>
      <c r="E165" s="205" t="s">
        <v>339</v>
      </c>
      <c r="F165" s="206" t="s">
        <v>340</v>
      </c>
      <c r="G165" s="207" t="s">
        <v>341</v>
      </c>
      <c r="H165" s="208">
        <v>1.617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124</v>
      </c>
      <c r="AT165" s="216" t="s">
        <v>120</v>
      </c>
      <c r="AU165" s="216" t="s">
        <v>82</v>
      </c>
      <c r="AY165" s="16" t="s">
        <v>117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124</v>
      </c>
      <c r="BM165" s="216" t="s">
        <v>342</v>
      </c>
    </row>
    <row r="166" s="2" customFormat="1">
      <c r="A166" s="37"/>
      <c r="B166" s="38"/>
      <c r="C166" s="39"/>
      <c r="D166" s="218" t="s">
        <v>126</v>
      </c>
      <c r="E166" s="39"/>
      <c r="F166" s="219" t="s">
        <v>343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126</v>
      </c>
      <c r="AU166" s="16" t="s">
        <v>82</v>
      </c>
    </row>
    <row r="167" s="2" customFormat="1" ht="37.8" customHeight="1">
      <c r="A167" s="37"/>
      <c r="B167" s="38"/>
      <c r="C167" s="204" t="s">
        <v>344</v>
      </c>
      <c r="D167" s="204" t="s">
        <v>120</v>
      </c>
      <c r="E167" s="205" t="s">
        <v>345</v>
      </c>
      <c r="F167" s="206" t="s">
        <v>346</v>
      </c>
      <c r="G167" s="207" t="s">
        <v>341</v>
      </c>
      <c r="H167" s="208">
        <v>38.808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43</v>
      </c>
      <c r="O167" s="8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124</v>
      </c>
      <c r="AT167" s="216" t="s">
        <v>120</v>
      </c>
      <c r="AU167" s="216" t="s">
        <v>82</v>
      </c>
      <c r="AY167" s="16" t="s">
        <v>117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124</v>
      </c>
      <c r="BM167" s="216" t="s">
        <v>347</v>
      </c>
    </row>
    <row r="168" s="2" customFormat="1">
      <c r="A168" s="37"/>
      <c r="B168" s="38"/>
      <c r="C168" s="39"/>
      <c r="D168" s="218" t="s">
        <v>126</v>
      </c>
      <c r="E168" s="39"/>
      <c r="F168" s="219" t="s">
        <v>348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126</v>
      </c>
      <c r="AU168" s="16" t="s">
        <v>82</v>
      </c>
    </row>
    <row r="169" s="2" customFormat="1" ht="33" customHeight="1">
      <c r="A169" s="37"/>
      <c r="B169" s="38"/>
      <c r="C169" s="204" t="s">
        <v>349</v>
      </c>
      <c r="D169" s="204" t="s">
        <v>120</v>
      </c>
      <c r="E169" s="205" t="s">
        <v>350</v>
      </c>
      <c r="F169" s="206" t="s">
        <v>351</v>
      </c>
      <c r="G169" s="207" t="s">
        <v>341</v>
      </c>
      <c r="H169" s="208">
        <v>0.13800000000000001</v>
      </c>
      <c r="I169" s="209"/>
      <c r="J169" s="210">
        <f>ROUND(I169*H169,2)</f>
        <v>0</v>
      </c>
      <c r="K169" s="211"/>
      <c r="L169" s="43"/>
      <c r="M169" s="212" t="s">
        <v>19</v>
      </c>
      <c r="N169" s="213" t="s">
        <v>43</v>
      </c>
      <c r="O169" s="8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124</v>
      </c>
      <c r="AT169" s="216" t="s">
        <v>120</v>
      </c>
      <c r="AU169" s="216" t="s">
        <v>82</v>
      </c>
      <c r="AY169" s="16" t="s">
        <v>117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124</v>
      </c>
      <c r="BM169" s="216" t="s">
        <v>352</v>
      </c>
    </row>
    <row r="170" s="2" customFormat="1">
      <c r="A170" s="37"/>
      <c r="B170" s="38"/>
      <c r="C170" s="39"/>
      <c r="D170" s="218" t="s">
        <v>126</v>
      </c>
      <c r="E170" s="39"/>
      <c r="F170" s="219" t="s">
        <v>353</v>
      </c>
      <c r="G170" s="39"/>
      <c r="H170" s="39"/>
      <c r="I170" s="220"/>
      <c r="J170" s="39"/>
      <c r="K170" s="39"/>
      <c r="L170" s="43"/>
      <c r="M170" s="221"/>
      <c r="N170" s="22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126</v>
      </c>
      <c r="AU170" s="16" t="s">
        <v>82</v>
      </c>
    </row>
    <row r="171" s="2" customFormat="1" ht="55.5" customHeight="1">
      <c r="A171" s="37"/>
      <c r="B171" s="38"/>
      <c r="C171" s="204" t="s">
        <v>354</v>
      </c>
      <c r="D171" s="204" t="s">
        <v>120</v>
      </c>
      <c r="E171" s="205" t="s">
        <v>355</v>
      </c>
      <c r="F171" s="206" t="s">
        <v>356</v>
      </c>
      <c r="G171" s="207" t="s">
        <v>341</v>
      </c>
      <c r="H171" s="208">
        <v>1.617</v>
      </c>
      <c r="I171" s="209"/>
      <c r="J171" s="210">
        <f>ROUND(I171*H171,2)</f>
        <v>0</v>
      </c>
      <c r="K171" s="211"/>
      <c r="L171" s="43"/>
      <c r="M171" s="212" t="s">
        <v>19</v>
      </c>
      <c r="N171" s="213" t="s">
        <v>43</v>
      </c>
      <c r="O171" s="8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124</v>
      </c>
      <c r="AT171" s="216" t="s">
        <v>120</v>
      </c>
      <c r="AU171" s="216" t="s">
        <v>82</v>
      </c>
      <c r="AY171" s="16" t="s">
        <v>117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0</v>
      </c>
      <c r="BL171" s="16" t="s">
        <v>124</v>
      </c>
      <c r="BM171" s="216" t="s">
        <v>357</v>
      </c>
    </row>
    <row r="172" s="2" customFormat="1">
      <c r="A172" s="37"/>
      <c r="B172" s="38"/>
      <c r="C172" s="39"/>
      <c r="D172" s="218" t="s">
        <v>126</v>
      </c>
      <c r="E172" s="39"/>
      <c r="F172" s="219" t="s">
        <v>358</v>
      </c>
      <c r="G172" s="39"/>
      <c r="H172" s="39"/>
      <c r="I172" s="220"/>
      <c r="J172" s="39"/>
      <c r="K172" s="39"/>
      <c r="L172" s="43"/>
      <c r="M172" s="221"/>
      <c r="N172" s="22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126</v>
      </c>
      <c r="AU172" s="16" t="s">
        <v>82</v>
      </c>
    </row>
    <row r="173" s="2" customFormat="1" ht="44.25" customHeight="1">
      <c r="A173" s="37"/>
      <c r="B173" s="38"/>
      <c r="C173" s="204" t="s">
        <v>359</v>
      </c>
      <c r="D173" s="204" t="s">
        <v>120</v>
      </c>
      <c r="E173" s="205" t="s">
        <v>360</v>
      </c>
      <c r="F173" s="206" t="s">
        <v>361</v>
      </c>
      <c r="G173" s="207" t="s">
        <v>341</v>
      </c>
      <c r="H173" s="208">
        <v>0.01</v>
      </c>
      <c r="I173" s="209"/>
      <c r="J173" s="210">
        <f>ROUND(I173*H173,2)</f>
        <v>0</v>
      </c>
      <c r="K173" s="211"/>
      <c r="L173" s="43"/>
      <c r="M173" s="212" t="s">
        <v>19</v>
      </c>
      <c r="N173" s="213" t="s">
        <v>43</v>
      </c>
      <c r="O173" s="83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124</v>
      </c>
      <c r="AT173" s="216" t="s">
        <v>120</v>
      </c>
      <c r="AU173" s="216" t="s">
        <v>82</v>
      </c>
      <c r="AY173" s="16" t="s">
        <v>117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80</v>
      </c>
      <c r="BK173" s="217">
        <f>ROUND(I173*H173,2)</f>
        <v>0</v>
      </c>
      <c r="BL173" s="16" t="s">
        <v>124</v>
      </c>
      <c r="BM173" s="216" t="s">
        <v>362</v>
      </c>
    </row>
    <row r="174" s="2" customFormat="1">
      <c r="A174" s="37"/>
      <c r="B174" s="38"/>
      <c r="C174" s="39"/>
      <c r="D174" s="218" t="s">
        <v>126</v>
      </c>
      <c r="E174" s="39"/>
      <c r="F174" s="219" t="s">
        <v>363</v>
      </c>
      <c r="G174" s="39"/>
      <c r="H174" s="39"/>
      <c r="I174" s="220"/>
      <c r="J174" s="39"/>
      <c r="K174" s="39"/>
      <c r="L174" s="43"/>
      <c r="M174" s="221"/>
      <c r="N174" s="22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126</v>
      </c>
      <c r="AU174" s="16" t="s">
        <v>82</v>
      </c>
    </row>
    <row r="175" s="2" customFormat="1" ht="44.25" customHeight="1">
      <c r="A175" s="37"/>
      <c r="B175" s="38"/>
      <c r="C175" s="204" t="s">
        <v>364</v>
      </c>
      <c r="D175" s="204" t="s">
        <v>120</v>
      </c>
      <c r="E175" s="205" t="s">
        <v>365</v>
      </c>
      <c r="F175" s="206" t="s">
        <v>366</v>
      </c>
      <c r="G175" s="207" t="s">
        <v>341</v>
      </c>
      <c r="H175" s="208">
        <v>0.10000000000000001</v>
      </c>
      <c r="I175" s="209"/>
      <c r="J175" s="210">
        <f>ROUND(I175*H175,2)</f>
        <v>0</v>
      </c>
      <c r="K175" s="211"/>
      <c r="L175" s="43"/>
      <c r="M175" s="212" t="s">
        <v>19</v>
      </c>
      <c r="N175" s="213" t="s">
        <v>43</v>
      </c>
      <c r="O175" s="83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6" t="s">
        <v>124</v>
      </c>
      <c r="AT175" s="216" t="s">
        <v>120</v>
      </c>
      <c r="AU175" s="216" t="s">
        <v>82</v>
      </c>
      <c r="AY175" s="16" t="s">
        <v>117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80</v>
      </c>
      <c r="BK175" s="217">
        <f>ROUND(I175*H175,2)</f>
        <v>0</v>
      </c>
      <c r="BL175" s="16" t="s">
        <v>124</v>
      </c>
      <c r="BM175" s="216" t="s">
        <v>367</v>
      </c>
    </row>
    <row r="176" s="2" customFormat="1">
      <c r="A176" s="37"/>
      <c r="B176" s="38"/>
      <c r="C176" s="39"/>
      <c r="D176" s="218" t="s">
        <v>126</v>
      </c>
      <c r="E176" s="39"/>
      <c r="F176" s="219" t="s">
        <v>368</v>
      </c>
      <c r="G176" s="39"/>
      <c r="H176" s="39"/>
      <c r="I176" s="220"/>
      <c r="J176" s="39"/>
      <c r="K176" s="39"/>
      <c r="L176" s="43"/>
      <c r="M176" s="221"/>
      <c r="N176" s="22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126</v>
      </c>
      <c r="AU176" s="16" t="s">
        <v>82</v>
      </c>
    </row>
    <row r="177" s="12" customFormat="1" ht="25.92" customHeight="1">
      <c r="A177" s="12"/>
      <c r="B177" s="188"/>
      <c r="C177" s="189"/>
      <c r="D177" s="190" t="s">
        <v>71</v>
      </c>
      <c r="E177" s="191" t="s">
        <v>369</v>
      </c>
      <c r="F177" s="191" t="s">
        <v>370</v>
      </c>
      <c r="G177" s="189"/>
      <c r="H177" s="189"/>
      <c r="I177" s="192"/>
      <c r="J177" s="193">
        <f>BK177</f>
        <v>0</v>
      </c>
      <c r="K177" s="189"/>
      <c r="L177" s="194"/>
      <c r="M177" s="195"/>
      <c r="N177" s="196"/>
      <c r="O177" s="196"/>
      <c r="P177" s="197">
        <f>P178+P183+P188+P191</f>
        <v>0</v>
      </c>
      <c r="Q177" s="196"/>
      <c r="R177" s="197">
        <f>R178+R183+R188+R191</f>
        <v>0</v>
      </c>
      <c r="S177" s="196"/>
      <c r="T177" s="198">
        <f>T178+T183+T188+T191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141</v>
      </c>
      <c r="AT177" s="200" t="s">
        <v>71</v>
      </c>
      <c r="AU177" s="200" t="s">
        <v>72</v>
      </c>
      <c r="AY177" s="199" t="s">
        <v>117</v>
      </c>
      <c r="BK177" s="201">
        <f>BK178+BK183+BK188+BK191</f>
        <v>0</v>
      </c>
    </row>
    <row r="178" s="12" customFormat="1" ht="22.8" customHeight="1">
      <c r="A178" s="12"/>
      <c r="B178" s="188"/>
      <c r="C178" s="189"/>
      <c r="D178" s="190" t="s">
        <v>71</v>
      </c>
      <c r="E178" s="202" t="s">
        <v>371</v>
      </c>
      <c r="F178" s="202" t="s">
        <v>372</v>
      </c>
      <c r="G178" s="189"/>
      <c r="H178" s="189"/>
      <c r="I178" s="192"/>
      <c r="J178" s="203">
        <f>BK178</f>
        <v>0</v>
      </c>
      <c r="K178" s="189"/>
      <c r="L178" s="194"/>
      <c r="M178" s="195"/>
      <c r="N178" s="196"/>
      <c r="O178" s="196"/>
      <c r="P178" s="197">
        <f>SUM(P179:P182)</f>
        <v>0</v>
      </c>
      <c r="Q178" s="196"/>
      <c r="R178" s="197">
        <f>SUM(R179:R182)</f>
        <v>0</v>
      </c>
      <c r="S178" s="196"/>
      <c r="T178" s="198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141</v>
      </c>
      <c r="AT178" s="200" t="s">
        <v>71</v>
      </c>
      <c r="AU178" s="200" t="s">
        <v>80</v>
      </c>
      <c r="AY178" s="199" t="s">
        <v>117</v>
      </c>
      <c r="BK178" s="201">
        <f>SUM(BK179:BK182)</f>
        <v>0</v>
      </c>
    </row>
    <row r="179" s="2" customFormat="1" ht="16.5" customHeight="1">
      <c r="A179" s="37"/>
      <c r="B179" s="38"/>
      <c r="C179" s="204" t="s">
        <v>373</v>
      </c>
      <c r="D179" s="204" t="s">
        <v>120</v>
      </c>
      <c r="E179" s="205" t="s">
        <v>374</v>
      </c>
      <c r="F179" s="206" t="s">
        <v>375</v>
      </c>
      <c r="G179" s="207" t="s">
        <v>274</v>
      </c>
      <c r="H179" s="208">
        <v>1</v>
      </c>
      <c r="I179" s="209"/>
      <c r="J179" s="210">
        <f>ROUND(I179*H179,2)</f>
        <v>0</v>
      </c>
      <c r="K179" s="211"/>
      <c r="L179" s="43"/>
      <c r="M179" s="212" t="s">
        <v>19</v>
      </c>
      <c r="N179" s="213" t="s">
        <v>43</v>
      </c>
      <c r="O179" s="83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6" t="s">
        <v>376</v>
      </c>
      <c r="AT179" s="216" t="s">
        <v>120</v>
      </c>
      <c r="AU179" s="216" t="s">
        <v>82</v>
      </c>
      <c r="AY179" s="16" t="s">
        <v>117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80</v>
      </c>
      <c r="BK179" s="217">
        <f>ROUND(I179*H179,2)</f>
        <v>0</v>
      </c>
      <c r="BL179" s="16" t="s">
        <v>376</v>
      </c>
      <c r="BM179" s="216" t="s">
        <v>377</v>
      </c>
    </row>
    <row r="180" s="2" customFormat="1">
      <c r="A180" s="37"/>
      <c r="B180" s="38"/>
      <c r="C180" s="39"/>
      <c r="D180" s="218" t="s">
        <v>126</v>
      </c>
      <c r="E180" s="39"/>
      <c r="F180" s="219" t="s">
        <v>378</v>
      </c>
      <c r="G180" s="39"/>
      <c r="H180" s="39"/>
      <c r="I180" s="220"/>
      <c r="J180" s="39"/>
      <c r="K180" s="39"/>
      <c r="L180" s="43"/>
      <c r="M180" s="221"/>
      <c r="N180" s="222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126</v>
      </c>
      <c r="AU180" s="16" t="s">
        <v>82</v>
      </c>
    </row>
    <row r="181" s="2" customFormat="1" ht="49.05" customHeight="1">
      <c r="A181" s="37"/>
      <c r="B181" s="38"/>
      <c r="C181" s="204" t="s">
        <v>379</v>
      </c>
      <c r="D181" s="204" t="s">
        <v>120</v>
      </c>
      <c r="E181" s="205" t="s">
        <v>380</v>
      </c>
      <c r="F181" s="206" t="s">
        <v>381</v>
      </c>
      <c r="G181" s="207" t="s">
        <v>123</v>
      </c>
      <c r="H181" s="208">
        <v>1</v>
      </c>
      <c r="I181" s="209"/>
      <c r="J181" s="210">
        <f>ROUND(I181*H181,2)</f>
        <v>0</v>
      </c>
      <c r="K181" s="211"/>
      <c r="L181" s="43"/>
      <c r="M181" s="212" t="s">
        <v>19</v>
      </c>
      <c r="N181" s="213" t="s">
        <v>43</v>
      </c>
      <c r="O181" s="83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6" t="s">
        <v>124</v>
      </c>
      <c r="AT181" s="216" t="s">
        <v>120</v>
      </c>
      <c r="AU181" s="216" t="s">
        <v>82</v>
      </c>
      <c r="AY181" s="16" t="s">
        <v>117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80</v>
      </c>
      <c r="BK181" s="217">
        <f>ROUND(I181*H181,2)</f>
        <v>0</v>
      </c>
      <c r="BL181" s="16" t="s">
        <v>124</v>
      </c>
      <c r="BM181" s="216" t="s">
        <v>382</v>
      </c>
    </row>
    <row r="182" s="2" customFormat="1">
      <c r="A182" s="37"/>
      <c r="B182" s="38"/>
      <c r="C182" s="39"/>
      <c r="D182" s="218" t="s">
        <v>126</v>
      </c>
      <c r="E182" s="39"/>
      <c r="F182" s="219" t="s">
        <v>383</v>
      </c>
      <c r="G182" s="39"/>
      <c r="H182" s="39"/>
      <c r="I182" s="220"/>
      <c r="J182" s="39"/>
      <c r="K182" s="39"/>
      <c r="L182" s="43"/>
      <c r="M182" s="221"/>
      <c r="N182" s="222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126</v>
      </c>
      <c r="AU182" s="16" t="s">
        <v>82</v>
      </c>
    </row>
    <row r="183" s="12" customFormat="1" ht="22.8" customHeight="1">
      <c r="A183" s="12"/>
      <c r="B183" s="188"/>
      <c r="C183" s="189"/>
      <c r="D183" s="190" t="s">
        <v>71</v>
      </c>
      <c r="E183" s="202" t="s">
        <v>384</v>
      </c>
      <c r="F183" s="202" t="s">
        <v>385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SUM(P184:P187)</f>
        <v>0</v>
      </c>
      <c r="Q183" s="196"/>
      <c r="R183" s="197">
        <f>SUM(R184:R187)</f>
        <v>0</v>
      </c>
      <c r="S183" s="196"/>
      <c r="T183" s="198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9" t="s">
        <v>141</v>
      </c>
      <c r="AT183" s="200" t="s">
        <v>71</v>
      </c>
      <c r="AU183" s="200" t="s">
        <v>80</v>
      </c>
      <c r="AY183" s="199" t="s">
        <v>117</v>
      </c>
      <c r="BK183" s="201">
        <f>SUM(BK184:BK187)</f>
        <v>0</v>
      </c>
    </row>
    <row r="184" s="2" customFormat="1" ht="16.5" customHeight="1">
      <c r="A184" s="37"/>
      <c r="B184" s="38"/>
      <c r="C184" s="204" t="s">
        <v>386</v>
      </c>
      <c r="D184" s="204" t="s">
        <v>120</v>
      </c>
      <c r="E184" s="205" t="s">
        <v>387</v>
      </c>
      <c r="F184" s="206" t="s">
        <v>385</v>
      </c>
      <c r="G184" s="207" t="s">
        <v>274</v>
      </c>
      <c r="H184" s="208">
        <v>1</v>
      </c>
      <c r="I184" s="209"/>
      <c r="J184" s="210">
        <f>ROUND(I184*H184,2)</f>
        <v>0</v>
      </c>
      <c r="K184" s="211"/>
      <c r="L184" s="43"/>
      <c r="M184" s="212" t="s">
        <v>19</v>
      </c>
      <c r="N184" s="213" t="s">
        <v>43</v>
      </c>
      <c r="O184" s="83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6" t="s">
        <v>376</v>
      </c>
      <c r="AT184" s="216" t="s">
        <v>120</v>
      </c>
      <c r="AU184" s="216" t="s">
        <v>82</v>
      </c>
      <c r="AY184" s="16" t="s">
        <v>117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6" t="s">
        <v>80</v>
      </c>
      <c r="BK184" s="217">
        <f>ROUND(I184*H184,2)</f>
        <v>0</v>
      </c>
      <c r="BL184" s="16" t="s">
        <v>376</v>
      </c>
      <c r="BM184" s="216" t="s">
        <v>388</v>
      </c>
    </row>
    <row r="185" s="2" customFormat="1">
      <c r="A185" s="37"/>
      <c r="B185" s="38"/>
      <c r="C185" s="39"/>
      <c r="D185" s="218" t="s">
        <v>126</v>
      </c>
      <c r="E185" s="39"/>
      <c r="F185" s="219" t="s">
        <v>389</v>
      </c>
      <c r="G185" s="39"/>
      <c r="H185" s="39"/>
      <c r="I185" s="220"/>
      <c r="J185" s="39"/>
      <c r="K185" s="39"/>
      <c r="L185" s="43"/>
      <c r="M185" s="221"/>
      <c r="N185" s="22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126</v>
      </c>
      <c r="AU185" s="16" t="s">
        <v>82</v>
      </c>
    </row>
    <row r="186" s="2" customFormat="1" ht="16.5" customHeight="1">
      <c r="A186" s="37"/>
      <c r="B186" s="38"/>
      <c r="C186" s="204" t="s">
        <v>390</v>
      </c>
      <c r="D186" s="204" t="s">
        <v>120</v>
      </c>
      <c r="E186" s="205" t="s">
        <v>391</v>
      </c>
      <c r="F186" s="206" t="s">
        <v>392</v>
      </c>
      <c r="G186" s="207" t="s">
        <v>274</v>
      </c>
      <c r="H186" s="208">
        <v>1</v>
      </c>
      <c r="I186" s="209"/>
      <c r="J186" s="210">
        <f>ROUND(I186*H186,2)</f>
        <v>0</v>
      </c>
      <c r="K186" s="211"/>
      <c r="L186" s="43"/>
      <c r="M186" s="212" t="s">
        <v>19</v>
      </c>
      <c r="N186" s="213" t="s">
        <v>43</v>
      </c>
      <c r="O186" s="83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6" t="s">
        <v>376</v>
      </c>
      <c r="AT186" s="216" t="s">
        <v>120</v>
      </c>
      <c r="AU186" s="216" t="s">
        <v>82</v>
      </c>
      <c r="AY186" s="16" t="s">
        <v>117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80</v>
      </c>
      <c r="BK186" s="217">
        <f>ROUND(I186*H186,2)</f>
        <v>0</v>
      </c>
      <c r="BL186" s="16" t="s">
        <v>376</v>
      </c>
      <c r="BM186" s="216" t="s">
        <v>393</v>
      </c>
    </row>
    <row r="187" s="2" customFormat="1">
      <c r="A187" s="37"/>
      <c r="B187" s="38"/>
      <c r="C187" s="39"/>
      <c r="D187" s="218" t="s">
        <v>126</v>
      </c>
      <c r="E187" s="39"/>
      <c r="F187" s="219" t="s">
        <v>394</v>
      </c>
      <c r="G187" s="39"/>
      <c r="H187" s="39"/>
      <c r="I187" s="220"/>
      <c r="J187" s="39"/>
      <c r="K187" s="39"/>
      <c r="L187" s="43"/>
      <c r="M187" s="221"/>
      <c r="N187" s="22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126</v>
      </c>
      <c r="AU187" s="16" t="s">
        <v>82</v>
      </c>
    </row>
    <row r="188" s="12" customFormat="1" ht="22.8" customHeight="1">
      <c r="A188" s="12"/>
      <c r="B188" s="188"/>
      <c r="C188" s="189"/>
      <c r="D188" s="190" t="s">
        <v>71</v>
      </c>
      <c r="E188" s="202" t="s">
        <v>395</v>
      </c>
      <c r="F188" s="202" t="s">
        <v>396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SUM(P189:P190)</f>
        <v>0</v>
      </c>
      <c r="Q188" s="196"/>
      <c r="R188" s="197">
        <f>SUM(R189:R190)</f>
        <v>0</v>
      </c>
      <c r="S188" s="196"/>
      <c r="T188" s="198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141</v>
      </c>
      <c r="AT188" s="200" t="s">
        <v>71</v>
      </c>
      <c r="AU188" s="200" t="s">
        <v>80</v>
      </c>
      <c r="AY188" s="199" t="s">
        <v>117</v>
      </c>
      <c r="BK188" s="201">
        <f>SUM(BK189:BK190)</f>
        <v>0</v>
      </c>
    </row>
    <row r="189" s="2" customFormat="1" ht="16.5" customHeight="1">
      <c r="A189" s="37"/>
      <c r="B189" s="38"/>
      <c r="C189" s="204" t="s">
        <v>397</v>
      </c>
      <c r="D189" s="204" t="s">
        <v>120</v>
      </c>
      <c r="E189" s="205" t="s">
        <v>398</v>
      </c>
      <c r="F189" s="206" t="s">
        <v>399</v>
      </c>
      <c r="G189" s="207" t="s">
        <v>274</v>
      </c>
      <c r="H189" s="208">
        <v>1</v>
      </c>
      <c r="I189" s="209"/>
      <c r="J189" s="210">
        <f>ROUND(I189*H189,2)</f>
        <v>0</v>
      </c>
      <c r="K189" s="211"/>
      <c r="L189" s="43"/>
      <c r="M189" s="212" t="s">
        <v>19</v>
      </c>
      <c r="N189" s="213" t="s">
        <v>43</v>
      </c>
      <c r="O189" s="8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6" t="s">
        <v>376</v>
      </c>
      <c r="AT189" s="216" t="s">
        <v>120</v>
      </c>
      <c r="AU189" s="216" t="s">
        <v>82</v>
      </c>
      <c r="AY189" s="16" t="s">
        <v>117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80</v>
      </c>
      <c r="BK189" s="217">
        <f>ROUND(I189*H189,2)</f>
        <v>0</v>
      </c>
      <c r="BL189" s="16" t="s">
        <v>376</v>
      </c>
      <c r="BM189" s="216" t="s">
        <v>400</v>
      </c>
    </row>
    <row r="190" s="2" customFormat="1">
      <c r="A190" s="37"/>
      <c r="B190" s="38"/>
      <c r="C190" s="39"/>
      <c r="D190" s="218" t="s">
        <v>126</v>
      </c>
      <c r="E190" s="39"/>
      <c r="F190" s="219" t="s">
        <v>401</v>
      </c>
      <c r="G190" s="39"/>
      <c r="H190" s="39"/>
      <c r="I190" s="220"/>
      <c r="J190" s="39"/>
      <c r="K190" s="39"/>
      <c r="L190" s="43"/>
      <c r="M190" s="221"/>
      <c r="N190" s="22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126</v>
      </c>
      <c r="AU190" s="16" t="s">
        <v>82</v>
      </c>
    </row>
    <row r="191" s="12" customFormat="1" ht="22.8" customHeight="1">
      <c r="A191" s="12"/>
      <c r="B191" s="188"/>
      <c r="C191" s="189"/>
      <c r="D191" s="190" t="s">
        <v>71</v>
      </c>
      <c r="E191" s="202" t="s">
        <v>402</v>
      </c>
      <c r="F191" s="202" t="s">
        <v>403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SUM(P192:P193)</f>
        <v>0</v>
      </c>
      <c r="Q191" s="196"/>
      <c r="R191" s="197">
        <f>SUM(R192:R193)</f>
        <v>0</v>
      </c>
      <c r="S191" s="196"/>
      <c r="T191" s="198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141</v>
      </c>
      <c r="AT191" s="200" t="s">
        <v>71</v>
      </c>
      <c r="AU191" s="200" t="s">
        <v>80</v>
      </c>
      <c r="AY191" s="199" t="s">
        <v>117</v>
      </c>
      <c r="BK191" s="201">
        <f>SUM(BK192:BK193)</f>
        <v>0</v>
      </c>
    </row>
    <row r="192" s="2" customFormat="1" ht="16.5" customHeight="1">
      <c r="A192" s="37"/>
      <c r="B192" s="38"/>
      <c r="C192" s="204" t="s">
        <v>404</v>
      </c>
      <c r="D192" s="204" t="s">
        <v>120</v>
      </c>
      <c r="E192" s="205" t="s">
        <v>405</v>
      </c>
      <c r="F192" s="206" t="s">
        <v>406</v>
      </c>
      <c r="G192" s="207" t="s">
        <v>407</v>
      </c>
      <c r="H192" s="208">
        <v>1</v>
      </c>
      <c r="I192" s="209"/>
      <c r="J192" s="210">
        <f>ROUND(I192*H192,2)</f>
        <v>0</v>
      </c>
      <c r="K192" s="211"/>
      <c r="L192" s="43"/>
      <c r="M192" s="212" t="s">
        <v>19</v>
      </c>
      <c r="N192" s="213" t="s">
        <v>43</v>
      </c>
      <c r="O192" s="8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6" t="s">
        <v>376</v>
      </c>
      <c r="AT192" s="216" t="s">
        <v>120</v>
      </c>
      <c r="AU192" s="216" t="s">
        <v>82</v>
      </c>
      <c r="AY192" s="16" t="s">
        <v>117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80</v>
      </c>
      <c r="BK192" s="217">
        <f>ROUND(I192*H192,2)</f>
        <v>0</v>
      </c>
      <c r="BL192" s="16" t="s">
        <v>376</v>
      </c>
      <c r="BM192" s="216" t="s">
        <v>408</v>
      </c>
    </row>
    <row r="193" s="2" customFormat="1">
      <c r="A193" s="37"/>
      <c r="B193" s="38"/>
      <c r="C193" s="39"/>
      <c r="D193" s="218" t="s">
        <v>126</v>
      </c>
      <c r="E193" s="39"/>
      <c r="F193" s="219" t="s">
        <v>409</v>
      </c>
      <c r="G193" s="39"/>
      <c r="H193" s="39"/>
      <c r="I193" s="220"/>
      <c r="J193" s="39"/>
      <c r="K193" s="39"/>
      <c r="L193" s="43"/>
      <c r="M193" s="234"/>
      <c r="N193" s="235"/>
      <c r="O193" s="236"/>
      <c r="P193" s="236"/>
      <c r="Q193" s="236"/>
      <c r="R193" s="236"/>
      <c r="S193" s="236"/>
      <c r="T193" s="2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126</v>
      </c>
      <c r="AU193" s="16" t="s">
        <v>82</v>
      </c>
    </row>
    <row r="194" s="2" customFormat="1" ht="6.96" customHeight="1">
      <c r="A194" s="37"/>
      <c r="B194" s="58"/>
      <c r="C194" s="59"/>
      <c r="D194" s="59"/>
      <c r="E194" s="59"/>
      <c r="F194" s="59"/>
      <c r="G194" s="59"/>
      <c r="H194" s="59"/>
      <c r="I194" s="59"/>
      <c r="J194" s="59"/>
      <c r="K194" s="59"/>
      <c r="L194" s="43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sheetProtection sheet="1" autoFilter="0" formatColumns="0" formatRows="0" objects="1" scenarios="1" spinCount="100000" saltValue="fAuHI1bRs2T8Xe63dDxiPvYRxCkg+ulGe7vCo7BSPBFytwagsbdP6CjEIAUIScEQn5cdLPTGHwUBrJBQPRrH+w==" hashValue="8kPLHxOWAZDfHF6HVc3N3zYMJPT/KNXjl9sg3IwttRZKWh1pFt3f/jiUoFXmdwq8ilD1We+y1YhRdnYNt7KvWA==" algorithmName="SHA-512" password="CC7B"/>
  <autoFilter ref="C86:K19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210203901"/>
    <hyperlink ref="F95" r:id="rId2" display="https://podminky.urs.cz/item/CS_URS_2025_01/210204011"/>
    <hyperlink ref="F99" r:id="rId3" display="https://podminky.urs.cz/item/CS_URS_2025_01/210204104"/>
    <hyperlink ref="F102" r:id="rId4" display="https://podminky.urs.cz/item/CS_URS_2025_01/210204202"/>
    <hyperlink ref="F105" r:id="rId5" display="https://podminky.urs.cz/item/CS_URS_2025_01/210812011"/>
    <hyperlink ref="F108" r:id="rId6" display="https://podminky.urs.cz/item/CS_URS_2025_01/210902011"/>
    <hyperlink ref="F111" r:id="rId7" display="https://podminky.urs.cz/item/CS_URS_2025_01/210101233"/>
    <hyperlink ref="F114" r:id="rId8" display="https://podminky.urs.cz/item/CS_URS_2025_01/210220022"/>
    <hyperlink ref="F119" r:id="rId9" display="https://podminky.urs.cz/item/CS_URS_2025_01/460791113"/>
    <hyperlink ref="F122" r:id="rId10" display="https://podminky.urs.cz/item/CS_URS_2025_01/210100001"/>
    <hyperlink ref="F124" r:id="rId11" display="https://podminky.urs.cz/item/CS_URS_2025_01/210100003"/>
    <hyperlink ref="F126" r:id="rId12" display="https://podminky.urs.cz/item/CS_URS_2025_01/218202016"/>
    <hyperlink ref="F128" r:id="rId13" display="https://podminky.urs.cz/item/CS_URS_2025_01/218204011"/>
    <hyperlink ref="F130" r:id="rId14" display="https://podminky.urs.cz/item/CS_URS_2025_01/218204104"/>
    <hyperlink ref="F132" r:id="rId15" display="https://podminky.urs.cz/item/CS_URS_2025_01/218204125"/>
    <hyperlink ref="F134" r:id="rId16" display="https://podminky.urs.cz/item/CS_URS_2025_01/218204202"/>
    <hyperlink ref="F136" r:id="rId17" display="https://podminky.urs.cz/item/CS_URS_2025_01/218100001"/>
    <hyperlink ref="F138" r:id="rId18" display="https://podminky.urs.cz/item/CS_URS_2025_01/218100003"/>
    <hyperlink ref="F140" r:id="rId19" display="https://podminky.urs.cz/item/CS_URS_2025_01/218900601"/>
    <hyperlink ref="F144" r:id="rId20" display="https://podminky.urs.cz/item/CS_URS_2025_01/460091112"/>
    <hyperlink ref="F146" r:id="rId21" display="https://podminky.urs.cz/item/CS_URS_2025_01/460131113"/>
    <hyperlink ref="F148" r:id="rId22" display="https://podminky.urs.cz/item/CS_URS_2025_01/460391123"/>
    <hyperlink ref="F150" r:id="rId23" display="https://podminky.urs.cz/item/CS_URS_2025_01/460191113"/>
    <hyperlink ref="F152" r:id="rId24" display="https://podminky.urs.cz/item/CS_URS_2025_01/460371111"/>
    <hyperlink ref="F154" r:id="rId25" display="https://podminky.urs.cz/item/CS_URS_2025_01/460381111"/>
    <hyperlink ref="F156" r:id="rId26" display="https://podminky.urs.cz/item/CS_URS_2025_01/468051121"/>
    <hyperlink ref="F158" r:id="rId27" display="https://podminky.urs.cz/item/CS_URS_2025_01/460641411"/>
    <hyperlink ref="F160" r:id="rId28" display="https://podminky.urs.cz/item/CS_URS_2025_01/460641412"/>
    <hyperlink ref="F162" r:id="rId29" display="https://podminky.urs.cz/item/CS_URS_2025_01/460641113"/>
    <hyperlink ref="F166" r:id="rId30" display="https://podminky.urs.cz/item/CS_URS_2025_01/469972111"/>
    <hyperlink ref="F168" r:id="rId31" display="https://podminky.urs.cz/item/CS_URS_2025_01/469972121"/>
    <hyperlink ref="F170" r:id="rId32" display="https://podminky.urs.cz/item/CS_URS_2025_01/460361111"/>
    <hyperlink ref="F172" r:id="rId33" display="https://podminky.urs.cz/item/CS_URS_2025_01/469973114"/>
    <hyperlink ref="F174" r:id="rId34" display="https://podminky.urs.cz/item/CS_URS_2025_01/469973115"/>
    <hyperlink ref="F176" r:id="rId35" display="https://podminky.urs.cz/item/CS_URS_2025_01/469973116"/>
    <hyperlink ref="F180" r:id="rId36" display="https://podminky.urs.cz/item/CS_URS_2025_01/013254000"/>
    <hyperlink ref="F182" r:id="rId37" display="https://podminky.urs.cz/item/CS_URS_2025_01/210280002"/>
    <hyperlink ref="F185" r:id="rId38" display="https://podminky.urs.cz/item/CS_URS_2025_01/030001000"/>
    <hyperlink ref="F187" r:id="rId39" display="https://podminky.urs.cz/item/CS_URS_2025_01/034303000"/>
    <hyperlink ref="F190" r:id="rId40" display="https://podminky.urs.cz/item/CS_URS_2025_01/045303000"/>
    <hyperlink ref="F193" r:id="rId41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(Svitavsko)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410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ROUND((SUM(BE86:BE138)),  2)</f>
        <v>0</v>
      </c>
      <c r="G33" s="37"/>
      <c r="H33" s="37"/>
      <c r="I33" s="147">
        <v>0.20999999999999999</v>
      </c>
      <c r="J33" s="146">
        <f>ROUND(((SUM(BE86:BE138))*I33),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ROUND((SUM(BF86:BF138)),  2)</f>
        <v>0</v>
      </c>
      <c r="G34" s="37"/>
      <c r="H34" s="37"/>
      <c r="I34" s="147">
        <v>0.12</v>
      </c>
      <c r="J34" s="146">
        <f>ROUND(((SUM(BF86:BF138))*I34),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ROUND((SUM(BG86:BG138)),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ROUND((SUM(BH86:BH138)),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ROUND((SUM(BI86:BI138)),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(Svitavsko)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SO05.2 - Polička 2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90</v>
      </c>
      <c r="D57" s="161"/>
      <c r="E57" s="161"/>
      <c r="F57" s="161"/>
      <c r="G57" s="161"/>
      <c r="H57" s="161"/>
      <c r="I57" s="161"/>
      <c r="J57" s="162" t="s">
        <v>91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s="9" customFormat="1" ht="24.96" customHeight="1">
      <c r="A60" s="9"/>
      <c r="B60" s="164"/>
      <c r="C60" s="165"/>
      <c r="D60" s="166" t="s">
        <v>93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94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96</v>
      </c>
      <c r="E62" s="167"/>
      <c r="F62" s="167"/>
      <c r="G62" s="167"/>
      <c r="H62" s="167"/>
      <c r="I62" s="167"/>
      <c r="J62" s="168">
        <f>J122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J123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J128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99</v>
      </c>
      <c r="E65" s="173"/>
      <c r="F65" s="173"/>
      <c r="G65" s="173"/>
      <c r="H65" s="173"/>
      <c r="I65" s="173"/>
      <c r="J65" s="174">
        <f>J133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100</v>
      </c>
      <c r="E66" s="173"/>
      <c r="F66" s="173"/>
      <c r="G66" s="173"/>
      <c r="H66" s="173"/>
      <c r="I66" s="173"/>
      <c r="J66" s="174">
        <f>J136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101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SÚS PK - výměna venkovního osvětlení (Svitavsko)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87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SO05.2 - Polička 2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Pardubický kraj</v>
      </c>
      <c r="G80" s="39"/>
      <c r="H80" s="39"/>
      <c r="I80" s="31" t="s">
        <v>23</v>
      </c>
      <c r="J80" s="71" t="str">
        <f>IF(J12="","",J12)</f>
        <v>1. 9. 2025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Správa a údržba silnic Pardubického kraj</v>
      </c>
      <c r="G82" s="39"/>
      <c r="H82" s="39"/>
      <c r="I82" s="31" t="s">
        <v>31</v>
      </c>
      <c r="J82" s="35" t="str">
        <f>E21</f>
        <v>Jaroslav Kulička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 xml:space="preserve"> 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102</v>
      </c>
      <c r="D85" s="179" t="s">
        <v>57</v>
      </c>
      <c r="E85" s="179" t="s">
        <v>53</v>
      </c>
      <c r="F85" s="179" t="s">
        <v>54</v>
      </c>
      <c r="G85" s="179" t="s">
        <v>103</v>
      </c>
      <c r="H85" s="179" t="s">
        <v>104</v>
      </c>
      <c r="I85" s="179" t="s">
        <v>105</v>
      </c>
      <c r="J85" s="180" t="s">
        <v>91</v>
      </c>
      <c r="K85" s="181" t="s">
        <v>106</v>
      </c>
      <c r="L85" s="182"/>
      <c r="M85" s="91" t="s">
        <v>19</v>
      </c>
      <c r="N85" s="92" t="s">
        <v>42</v>
      </c>
      <c r="O85" s="92" t="s">
        <v>107</v>
      </c>
      <c r="P85" s="92" t="s">
        <v>108</v>
      </c>
      <c r="Q85" s="92" t="s">
        <v>109</v>
      </c>
      <c r="R85" s="92" t="s">
        <v>110</v>
      </c>
      <c r="S85" s="92" t="s">
        <v>111</v>
      </c>
      <c r="T85" s="93" t="s">
        <v>112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113</v>
      </c>
      <c r="D86" s="39"/>
      <c r="E86" s="39"/>
      <c r="F86" s="39"/>
      <c r="G86" s="39"/>
      <c r="H86" s="39"/>
      <c r="I86" s="39"/>
      <c r="J86" s="183">
        <f>BK86</f>
        <v>0</v>
      </c>
      <c r="K86" s="39"/>
      <c r="L86" s="43"/>
      <c r="M86" s="94"/>
      <c r="N86" s="184"/>
      <c r="O86" s="95"/>
      <c r="P86" s="185">
        <f>P87+P122</f>
        <v>0</v>
      </c>
      <c r="Q86" s="95"/>
      <c r="R86" s="185">
        <f>R87+R122</f>
        <v>0.013220000000000001</v>
      </c>
      <c r="S86" s="95"/>
      <c r="T86" s="186">
        <f>T87+T122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92</v>
      </c>
      <c r="BK86" s="187">
        <f>BK87+BK122</f>
        <v>0</v>
      </c>
    </row>
    <row r="87" s="12" customFormat="1" ht="25.92" customHeight="1">
      <c r="A87" s="12"/>
      <c r="B87" s="188"/>
      <c r="C87" s="189"/>
      <c r="D87" s="190" t="s">
        <v>71</v>
      </c>
      <c r="E87" s="191" t="s">
        <v>114</v>
      </c>
      <c r="F87" s="191" t="s">
        <v>115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</f>
        <v>0</v>
      </c>
      <c r="Q87" s="196"/>
      <c r="R87" s="197">
        <f>R88</f>
        <v>0.013220000000000001</v>
      </c>
      <c r="S87" s="196"/>
      <c r="T87" s="19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116</v>
      </c>
      <c r="AT87" s="200" t="s">
        <v>71</v>
      </c>
      <c r="AU87" s="200" t="s">
        <v>72</v>
      </c>
      <c r="AY87" s="199" t="s">
        <v>117</v>
      </c>
      <c r="BK87" s="201">
        <f>BK88</f>
        <v>0</v>
      </c>
    </row>
    <row r="88" s="12" customFormat="1" ht="22.8" customHeight="1">
      <c r="A88" s="12"/>
      <c r="B88" s="188"/>
      <c r="C88" s="189"/>
      <c r="D88" s="190" t="s">
        <v>71</v>
      </c>
      <c r="E88" s="202" t="s">
        <v>118</v>
      </c>
      <c r="F88" s="202" t="s">
        <v>119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SUM(P89:P121)</f>
        <v>0</v>
      </c>
      <c r="Q88" s="196"/>
      <c r="R88" s="197">
        <f>SUM(R89:R121)</f>
        <v>0.013220000000000001</v>
      </c>
      <c r="S88" s="196"/>
      <c r="T88" s="198">
        <f>SUM(T89:T121)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116</v>
      </c>
      <c r="AT88" s="200" t="s">
        <v>71</v>
      </c>
      <c r="AU88" s="200" t="s">
        <v>80</v>
      </c>
      <c r="AY88" s="199" t="s">
        <v>117</v>
      </c>
      <c r="BK88" s="201">
        <f>SUM(BK89:BK121)</f>
        <v>0</v>
      </c>
    </row>
    <row r="89" s="2" customFormat="1" ht="33" customHeight="1">
      <c r="A89" s="37"/>
      <c r="B89" s="38"/>
      <c r="C89" s="204" t="s">
        <v>80</v>
      </c>
      <c r="D89" s="204" t="s">
        <v>120</v>
      </c>
      <c r="E89" s="205" t="s">
        <v>121</v>
      </c>
      <c r="F89" s="206" t="s">
        <v>122</v>
      </c>
      <c r="G89" s="207" t="s">
        <v>123</v>
      </c>
      <c r="H89" s="208">
        <v>5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43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124</v>
      </c>
      <c r="AT89" s="216" t="s">
        <v>120</v>
      </c>
      <c r="AU89" s="216" t="s">
        <v>82</v>
      </c>
      <c r="AY89" s="16" t="s">
        <v>117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80</v>
      </c>
      <c r="BK89" s="217">
        <f>ROUND(I89*H89,2)</f>
        <v>0</v>
      </c>
      <c r="BL89" s="16" t="s">
        <v>124</v>
      </c>
      <c r="BM89" s="216" t="s">
        <v>411</v>
      </c>
    </row>
    <row r="90" s="2" customFormat="1">
      <c r="A90" s="37"/>
      <c r="B90" s="38"/>
      <c r="C90" s="39"/>
      <c r="D90" s="218" t="s">
        <v>126</v>
      </c>
      <c r="E90" s="39"/>
      <c r="F90" s="219" t="s">
        <v>127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126</v>
      </c>
      <c r="AU90" s="16" t="s">
        <v>82</v>
      </c>
    </row>
    <row r="91" s="2" customFormat="1" ht="24.15" customHeight="1">
      <c r="A91" s="37"/>
      <c r="B91" s="38"/>
      <c r="C91" s="223" t="s">
        <v>82</v>
      </c>
      <c r="D91" s="223" t="s">
        <v>114</v>
      </c>
      <c r="E91" s="224" t="s">
        <v>412</v>
      </c>
      <c r="F91" s="225" t="s">
        <v>413</v>
      </c>
      <c r="G91" s="226" t="s">
        <v>130</v>
      </c>
      <c r="H91" s="227">
        <v>1</v>
      </c>
      <c r="I91" s="228"/>
      <c r="J91" s="229">
        <f>ROUND(I91*H91,2)</f>
        <v>0</v>
      </c>
      <c r="K91" s="230"/>
      <c r="L91" s="231"/>
      <c r="M91" s="232" t="s">
        <v>19</v>
      </c>
      <c r="N91" s="23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131</v>
      </c>
      <c r="AT91" s="216" t="s">
        <v>114</v>
      </c>
      <c r="AU91" s="216" t="s">
        <v>82</v>
      </c>
      <c r="AY91" s="16" t="s">
        <v>117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124</v>
      </c>
      <c r="BM91" s="216" t="s">
        <v>414</v>
      </c>
    </row>
    <row r="92" s="2" customFormat="1" ht="24.15" customHeight="1">
      <c r="A92" s="37"/>
      <c r="B92" s="38"/>
      <c r="C92" s="223" t="s">
        <v>116</v>
      </c>
      <c r="D92" s="223" t="s">
        <v>114</v>
      </c>
      <c r="E92" s="224" t="s">
        <v>415</v>
      </c>
      <c r="F92" s="225" t="s">
        <v>416</v>
      </c>
      <c r="G92" s="226" t="s">
        <v>130</v>
      </c>
      <c r="H92" s="227">
        <v>4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131</v>
      </c>
      <c r="AT92" s="216" t="s">
        <v>114</v>
      </c>
      <c r="AU92" s="216" t="s">
        <v>82</v>
      </c>
      <c r="AY92" s="16" t="s">
        <v>117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124</v>
      </c>
      <c r="BM92" s="216" t="s">
        <v>417</v>
      </c>
    </row>
    <row r="93" s="2" customFormat="1" ht="16.5" customHeight="1">
      <c r="A93" s="37"/>
      <c r="B93" s="38"/>
      <c r="C93" s="204" t="s">
        <v>136</v>
      </c>
      <c r="D93" s="204" t="s">
        <v>120</v>
      </c>
      <c r="E93" s="205" t="s">
        <v>133</v>
      </c>
      <c r="F93" s="206" t="s">
        <v>134</v>
      </c>
      <c r="G93" s="207" t="s">
        <v>130</v>
      </c>
      <c r="H93" s="208">
        <v>5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124</v>
      </c>
      <c r="AT93" s="216" t="s">
        <v>120</v>
      </c>
      <c r="AU93" s="216" t="s">
        <v>82</v>
      </c>
      <c r="AY93" s="16" t="s">
        <v>117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124</v>
      </c>
      <c r="BM93" s="216" t="s">
        <v>418</v>
      </c>
    </row>
    <row r="94" s="2" customFormat="1" ht="49.05" customHeight="1">
      <c r="A94" s="37"/>
      <c r="B94" s="38"/>
      <c r="C94" s="204" t="s">
        <v>141</v>
      </c>
      <c r="D94" s="204" t="s">
        <v>120</v>
      </c>
      <c r="E94" s="205" t="s">
        <v>169</v>
      </c>
      <c r="F94" s="206" t="s">
        <v>170</v>
      </c>
      <c r="G94" s="207" t="s">
        <v>171</v>
      </c>
      <c r="H94" s="208">
        <v>50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124</v>
      </c>
      <c r="AT94" s="216" t="s">
        <v>120</v>
      </c>
      <c r="AU94" s="216" t="s">
        <v>82</v>
      </c>
      <c r="AY94" s="16" t="s">
        <v>117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124</v>
      </c>
      <c r="BM94" s="216" t="s">
        <v>419</v>
      </c>
    </row>
    <row r="95" s="2" customFormat="1">
      <c r="A95" s="37"/>
      <c r="B95" s="38"/>
      <c r="C95" s="39"/>
      <c r="D95" s="218" t="s">
        <v>126</v>
      </c>
      <c r="E95" s="39"/>
      <c r="F95" s="219" t="s">
        <v>173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126</v>
      </c>
      <c r="AU95" s="16" t="s">
        <v>82</v>
      </c>
    </row>
    <row r="96" s="2" customFormat="1" ht="24.15" customHeight="1">
      <c r="A96" s="37"/>
      <c r="B96" s="38"/>
      <c r="C96" s="223" t="s">
        <v>146</v>
      </c>
      <c r="D96" s="223" t="s">
        <v>114</v>
      </c>
      <c r="E96" s="224" t="s">
        <v>174</v>
      </c>
      <c r="F96" s="225" t="s">
        <v>175</v>
      </c>
      <c r="G96" s="226" t="s">
        <v>171</v>
      </c>
      <c r="H96" s="227">
        <v>50</v>
      </c>
      <c r="I96" s="228"/>
      <c r="J96" s="229">
        <f>ROUND(I96*H96,2)</f>
        <v>0</v>
      </c>
      <c r="K96" s="230"/>
      <c r="L96" s="231"/>
      <c r="M96" s="232" t="s">
        <v>19</v>
      </c>
      <c r="N96" s="233" t="s">
        <v>43</v>
      </c>
      <c r="O96" s="83"/>
      <c r="P96" s="214">
        <f>O96*H96</f>
        <v>0</v>
      </c>
      <c r="Q96" s="214">
        <v>0.00012</v>
      </c>
      <c r="R96" s="214">
        <f>Q96*H96</f>
        <v>0.0060000000000000001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144</v>
      </c>
      <c r="AT96" s="216" t="s">
        <v>114</v>
      </c>
      <c r="AU96" s="216" t="s">
        <v>82</v>
      </c>
      <c r="AY96" s="16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144</v>
      </c>
      <c r="BM96" s="216" t="s">
        <v>420</v>
      </c>
    </row>
    <row r="97" s="2" customFormat="1" ht="37.8" customHeight="1">
      <c r="A97" s="37"/>
      <c r="B97" s="38"/>
      <c r="C97" s="204" t="s">
        <v>150</v>
      </c>
      <c r="D97" s="204" t="s">
        <v>120</v>
      </c>
      <c r="E97" s="205" t="s">
        <v>421</v>
      </c>
      <c r="F97" s="206" t="s">
        <v>422</v>
      </c>
      <c r="G97" s="207" t="s">
        <v>171</v>
      </c>
      <c r="H97" s="208">
        <v>25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43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191</v>
      </c>
      <c r="AT97" s="216" t="s">
        <v>120</v>
      </c>
      <c r="AU97" s="216" t="s">
        <v>82</v>
      </c>
      <c r="AY97" s="16" t="s">
        <v>117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191</v>
      </c>
      <c r="BM97" s="216" t="s">
        <v>423</v>
      </c>
    </row>
    <row r="98" s="2" customFormat="1">
      <c r="A98" s="37"/>
      <c r="B98" s="38"/>
      <c r="C98" s="39"/>
      <c r="D98" s="218" t="s">
        <v>126</v>
      </c>
      <c r="E98" s="39"/>
      <c r="F98" s="219" t="s">
        <v>424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126</v>
      </c>
      <c r="AU98" s="16" t="s">
        <v>82</v>
      </c>
    </row>
    <row r="99" s="2" customFormat="1" ht="16.5" customHeight="1">
      <c r="A99" s="37"/>
      <c r="B99" s="38"/>
      <c r="C99" s="223" t="s">
        <v>155</v>
      </c>
      <c r="D99" s="223" t="s">
        <v>114</v>
      </c>
      <c r="E99" s="224" t="s">
        <v>425</v>
      </c>
      <c r="F99" s="225" t="s">
        <v>426</v>
      </c>
      <c r="G99" s="226" t="s">
        <v>171</v>
      </c>
      <c r="H99" s="227">
        <v>25</v>
      </c>
      <c r="I99" s="228"/>
      <c r="J99" s="229">
        <f>ROUND(I99*H99,2)</f>
        <v>0</v>
      </c>
      <c r="K99" s="230"/>
      <c r="L99" s="231"/>
      <c r="M99" s="232" t="s">
        <v>19</v>
      </c>
      <c r="N99" s="233" t="s">
        <v>43</v>
      </c>
      <c r="O99" s="83"/>
      <c r="P99" s="214">
        <f>O99*H99</f>
        <v>0</v>
      </c>
      <c r="Q99" s="214">
        <v>0.00018000000000000001</v>
      </c>
      <c r="R99" s="214">
        <f>Q99*H99</f>
        <v>0.0045000000000000005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266</v>
      </c>
      <c r="AT99" s="216" t="s">
        <v>114</v>
      </c>
      <c r="AU99" s="216" t="s">
        <v>82</v>
      </c>
      <c r="AY99" s="16" t="s">
        <v>117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191</v>
      </c>
      <c r="BM99" s="216" t="s">
        <v>427</v>
      </c>
    </row>
    <row r="100" s="2" customFormat="1" ht="44.25" customHeight="1">
      <c r="A100" s="37"/>
      <c r="B100" s="38"/>
      <c r="C100" s="204" t="s">
        <v>159</v>
      </c>
      <c r="D100" s="204" t="s">
        <v>120</v>
      </c>
      <c r="E100" s="205" t="s">
        <v>428</v>
      </c>
      <c r="F100" s="206" t="s">
        <v>429</v>
      </c>
      <c r="G100" s="207" t="s">
        <v>123</v>
      </c>
      <c r="H100" s="208">
        <v>45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43</v>
      </c>
      <c r="O100" s="83"/>
      <c r="P100" s="214">
        <f>O100*H100</f>
        <v>0</v>
      </c>
      <c r="Q100" s="214">
        <v>1.0000000000000001E-05</v>
      </c>
      <c r="R100" s="214">
        <f>Q100*H100</f>
        <v>0.00045000000000000004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124</v>
      </c>
      <c r="AT100" s="216" t="s">
        <v>120</v>
      </c>
      <c r="AU100" s="216" t="s">
        <v>82</v>
      </c>
      <c r="AY100" s="16" t="s">
        <v>117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124</v>
      </c>
      <c r="BM100" s="216" t="s">
        <v>430</v>
      </c>
    </row>
    <row r="101" s="2" customFormat="1">
      <c r="A101" s="37"/>
      <c r="B101" s="38"/>
      <c r="C101" s="39"/>
      <c r="D101" s="218" t="s">
        <v>126</v>
      </c>
      <c r="E101" s="39"/>
      <c r="F101" s="219" t="s">
        <v>431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126</v>
      </c>
      <c r="AU101" s="16" t="s">
        <v>82</v>
      </c>
    </row>
    <row r="102" s="2" customFormat="1" ht="16.5" customHeight="1">
      <c r="A102" s="37"/>
      <c r="B102" s="38"/>
      <c r="C102" s="223" t="s">
        <v>164</v>
      </c>
      <c r="D102" s="223" t="s">
        <v>114</v>
      </c>
      <c r="E102" s="224" t="s">
        <v>432</v>
      </c>
      <c r="F102" s="225" t="s">
        <v>433</v>
      </c>
      <c r="G102" s="226" t="s">
        <v>434</v>
      </c>
      <c r="H102" s="227">
        <v>1</v>
      </c>
      <c r="I102" s="228"/>
      <c r="J102" s="229">
        <f>ROUND(I102*H102,2)</f>
        <v>0</v>
      </c>
      <c r="K102" s="230"/>
      <c r="L102" s="231"/>
      <c r="M102" s="232" t="s">
        <v>19</v>
      </c>
      <c r="N102" s="233" t="s">
        <v>43</v>
      </c>
      <c r="O102" s="83"/>
      <c r="P102" s="214">
        <f>O102*H102</f>
        <v>0</v>
      </c>
      <c r="Q102" s="214">
        <v>0.00081999999999999998</v>
      </c>
      <c r="R102" s="214">
        <f>Q102*H102</f>
        <v>0.00081999999999999998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144</v>
      </c>
      <c r="AT102" s="216" t="s">
        <v>114</v>
      </c>
      <c r="AU102" s="216" t="s">
        <v>82</v>
      </c>
      <c r="AY102" s="16" t="s">
        <v>117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144</v>
      </c>
      <c r="BM102" s="216" t="s">
        <v>435</v>
      </c>
    </row>
    <row r="103" s="2" customFormat="1" ht="21.75" customHeight="1">
      <c r="A103" s="37"/>
      <c r="B103" s="38"/>
      <c r="C103" s="204" t="s">
        <v>168</v>
      </c>
      <c r="D103" s="204" t="s">
        <v>120</v>
      </c>
      <c r="E103" s="205" t="s">
        <v>436</v>
      </c>
      <c r="F103" s="206" t="s">
        <v>437</v>
      </c>
      <c r="G103" s="207" t="s">
        <v>123</v>
      </c>
      <c r="H103" s="208">
        <v>25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43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191</v>
      </c>
      <c r="AT103" s="216" t="s">
        <v>120</v>
      </c>
      <c r="AU103" s="216" t="s">
        <v>82</v>
      </c>
      <c r="AY103" s="16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191</v>
      </c>
      <c r="BM103" s="216" t="s">
        <v>438</v>
      </c>
    </row>
    <row r="104" s="2" customFormat="1">
      <c r="A104" s="37"/>
      <c r="B104" s="38"/>
      <c r="C104" s="39"/>
      <c r="D104" s="218" t="s">
        <v>126</v>
      </c>
      <c r="E104" s="39"/>
      <c r="F104" s="219" t="s">
        <v>439</v>
      </c>
      <c r="G104" s="39"/>
      <c r="H104" s="39"/>
      <c r="I104" s="220"/>
      <c r="J104" s="39"/>
      <c r="K104" s="39"/>
      <c r="L104" s="43"/>
      <c r="M104" s="221"/>
      <c r="N104" s="22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126</v>
      </c>
      <c r="AU104" s="16" t="s">
        <v>82</v>
      </c>
    </row>
    <row r="105" s="2" customFormat="1" ht="21.75" customHeight="1">
      <c r="A105" s="37"/>
      <c r="B105" s="38"/>
      <c r="C105" s="223" t="s">
        <v>8</v>
      </c>
      <c r="D105" s="223" t="s">
        <v>114</v>
      </c>
      <c r="E105" s="224" t="s">
        <v>440</v>
      </c>
      <c r="F105" s="225" t="s">
        <v>441</v>
      </c>
      <c r="G105" s="226" t="s">
        <v>123</v>
      </c>
      <c r="H105" s="227">
        <v>25</v>
      </c>
      <c r="I105" s="228"/>
      <c r="J105" s="229">
        <f>ROUND(I105*H105,2)</f>
        <v>0</v>
      </c>
      <c r="K105" s="230"/>
      <c r="L105" s="231"/>
      <c r="M105" s="232" t="s">
        <v>19</v>
      </c>
      <c r="N105" s="233" t="s">
        <v>43</v>
      </c>
      <c r="O105" s="83"/>
      <c r="P105" s="214">
        <f>O105*H105</f>
        <v>0</v>
      </c>
      <c r="Q105" s="214">
        <v>1.0000000000000001E-05</v>
      </c>
      <c r="R105" s="214">
        <f>Q105*H105</f>
        <v>0.00025000000000000001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266</v>
      </c>
      <c r="AT105" s="216" t="s">
        <v>114</v>
      </c>
      <c r="AU105" s="216" t="s">
        <v>82</v>
      </c>
      <c r="AY105" s="16" t="s">
        <v>117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191</v>
      </c>
      <c r="BM105" s="216" t="s">
        <v>442</v>
      </c>
    </row>
    <row r="106" s="2" customFormat="1" ht="55.5" customHeight="1">
      <c r="A106" s="37"/>
      <c r="B106" s="38"/>
      <c r="C106" s="204" t="s">
        <v>177</v>
      </c>
      <c r="D106" s="204" t="s">
        <v>120</v>
      </c>
      <c r="E106" s="205" t="s">
        <v>443</v>
      </c>
      <c r="F106" s="206" t="s">
        <v>444</v>
      </c>
      <c r="G106" s="207" t="s">
        <v>123</v>
      </c>
      <c r="H106" s="208">
        <v>5</v>
      </c>
      <c r="I106" s="209"/>
      <c r="J106" s="210">
        <f>ROUND(I106*H106,2)</f>
        <v>0</v>
      </c>
      <c r="K106" s="211"/>
      <c r="L106" s="43"/>
      <c r="M106" s="212" t="s">
        <v>19</v>
      </c>
      <c r="N106" s="213" t="s">
        <v>43</v>
      </c>
      <c r="O106" s="8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136</v>
      </c>
      <c r="AT106" s="216" t="s">
        <v>120</v>
      </c>
      <c r="AU106" s="216" t="s">
        <v>82</v>
      </c>
      <c r="AY106" s="16" t="s">
        <v>117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136</v>
      </c>
      <c r="BM106" s="216" t="s">
        <v>445</v>
      </c>
    </row>
    <row r="107" s="2" customFormat="1">
      <c r="A107" s="37"/>
      <c r="B107" s="38"/>
      <c r="C107" s="39"/>
      <c r="D107" s="218" t="s">
        <v>126</v>
      </c>
      <c r="E107" s="39"/>
      <c r="F107" s="219" t="s">
        <v>446</v>
      </c>
      <c r="G107" s="39"/>
      <c r="H107" s="39"/>
      <c r="I107" s="220"/>
      <c r="J107" s="39"/>
      <c r="K107" s="39"/>
      <c r="L107" s="43"/>
      <c r="M107" s="221"/>
      <c r="N107" s="222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126</v>
      </c>
      <c r="AU107" s="16" t="s">
        <v>82</v>
      </c>
    </row>
    <row r="108" s="2" customFormat="1" ht="24.15" customHeight="1">
      <c r="A108" s="37"/>
      <c r="B108" s="38"/>
      <c r="C108" s="223" t="s">
        <v>182</v>
      </c>
      <c r="D108" s="223" t="s">
        <v>114</v>
      </c>
      <c r="E108" s="224" t="s">
        <v>447</v>
      </c>
      <c r="F108" s="225" t="s">
        <v>448</v>
      </c>
      <c r="G108" s="226" t="s">
        <v>123</v>
      </c>
      <c r="H108" s="227">
        <v>5</v>
      </c>
      <c r="I108" s="228"/>
      <c r="J108" s="229">
        <f>ROUND(I108*H108,2)</f>
        <v>0</v>
      </c>
      <c r="K108" s="230"/>
      <c r="L108" s="231"/>
      <c r="M108" s="232" t="s">
        <v>19</v>
      </c>
      <c r="N108" s="233" t="s">
        <v>43</v>
      </c>
      <c r="O108" s="83"/>
      <c r="P108" s="214">
        <f>O108*H108</f>
        <v>0</v>
      </c>
      <c r="Q108" s="214">
        <v>0.00024000000000000001</v>
      </c>
      <c r="R108" s="214">
        <f>Q108*H108</f>
        <v>0.0012000000000000001</v>
      </c>
      <c r="S108" s="214">
        <v>0</v>
      </c>
      <c r="T108" s="21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6" t="s">
        <v>155</v>
      </c>
      <c r="AT108" s="216" t="s">
        <v>114</v>
      </c>
      <c r="AU108" s="216" t="s">
        <v>82</v>
      </c>
      <c r="AY108" s="16" t="s">
        <v>117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80</v>
      </c>
      <c r="BK108" s="217">
        <f>ROUND(I108*H108,2)</f>
        <v>0</v>
      </c>
      <c r="BL108" s="16" t="s">
        <v>136</v>
      </c>
      <c r="BM108" s="216" t="s">
        <v>449</v>
      </c>
    </row>
    <row r="109" s="2" customFormat="1" ht="33" customHeight="1">
      <c r="A109" s="37"/>
      <c r="B109" s="38"/>
      <c r="C109" s="204" t="s">
        <v>186</v>
      </c>
      <c r="D109" s="204" t="s">
        <v>120</v>
      </c>
      <c r="E109" s="205" t="s">
        <v>222</v>
      </c>
      <c r="F109" s="206" t="s">
        <v>223</v>
      </c>
      <c r="G109" s="207" t="s">
        <v>123</v>
      </c>
      <c r="H109" s="208">
        <v>30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43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124</v>
      </c>
      <c r="AT109" s="216" t="s">
        <v>120</v>
      </c>
      <c r="AU109" s="216" t="s">
        <v>82</v>
      </c>
      <c r="AY109" s="16" t="s">
        <v>117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124</v>
      </c>
      <c r="BM109" s="216" t="s">
        <v>450</v>
      </c>
    </row>
    <row r="110" s="2" customFormat="1">
      <c r="A110" s="37"/>
      <c r="B110" s="38"/>
      <c r="C110" s="39"/>
      <c r="D110" s="218" t="s">
        <v>126</v>
      </c>
      <c r="E110" s="39"/>
      <c r="F110" s="219" t="s">
        <v>225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126</v>
      </c>
      <c r="AU110" s="16" t="s">
        <v>82</v>
      </c>
    </row>
    <row r="111" s="2" customFormat="1" ht="33" customHeight="1">
      <c r="A111" s="37"/>
      <c r="B111" s="38"/>
      <c r="C111" s="204" t="s">
        <v>191</v>
      </c>
      <c r="D111" s="204" t="s">
        <v>120</v>
      </c>
      <c r="E111" s="205" t="s">
        <v>232</v>
      </c>
      <c r="F111" s="206" t="s">
        <v>233</v>
      </c>
      <c r="G111" s="207" t="s">
        <v>123</v>
      </c>
      <c r="H111" s="208">
        <v>5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124</v>
      </c>
      <c r="AT111" s="216" t="s">
        <v>120</v>
      </c>
      <c r="AU111" s="216" t="s">
        <v>82</v>
      </c>
      <c r="AY111" s="16" t="s">
        <v>117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124</v>
      </c>
      <c r="BM111" s="216" t="s">
        <v>451</v>
      </c>
    </row>
    <row r="112" s="2" customFormat="1">
      <c r="A112" s="37"/>
      <c r="B112" s="38"/>
      <c r="C112" s="39"/>
      <c r="D112" s="218" t="s">
        <v>126</v>
      </c>
      <c r="E112" s="39"/>
      <c r="F112" s="219" t="s">
        <v>235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126</v>
      </c>
      <c r="AU112" s="16" t="s">
        <v>82</v>
      </c>
    </row>
    <row r="113" s="2" customFormat="1" ht="24.15" customHeight="1">
      <c r="A113" s="37"/>
      <c r="B113" s="38"/>
      <c r="C113" s="204" t="s">
        <v>195</v>
      </c>
      <c r="D113" s="204" t="s">
        <v>120</v>
      </c>
      <c r="E113" s="205" t="s">
        <v>257</v>
      </c>
      <c r="F113" s="206" t="s">
        <v>258</v>
      </c>
      <c r="G113" s="207" t="s">
        <v>123</v>
      </c>
      <c r="H113" s="208">
        <v>30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124</v>
      </c>
      <c r="AT113" s="216" t="s">
        <v>120</v>
      </c>
      <c r="AU113" s="216" t="s">
        <v>82</v>
      </c>
      <c r="AY113" s="16" t="s">
        <v>117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124</v>
      </c>
      <c r="BM113" s="216" t="s">
        <v>452</v>
      </c>
    </row>
    <row r="114" s="2" customFormat="1">
      <c r="A114" s="37"/>
      <c r="B114" s="38"/>
      <c r="C114" s="39"/>
      <c r="D114" s="218" t="s">
        <v>126</v>
      </c>
      <c r="E114" s="39"/>
      <c r="F114" s="219" t="s">
        <v>260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126</v>
      </c>
      <c r="AU114" s="16" t="s">
        <v>82</v>
      </c>
    </row>
    <row r="115" s="2" customFormat="1" ht="44.25" customHeight="1">
      <c r="A115" s="37"/>
      <c r="B115" s="38"/>
      <c r="C115" s="204" t="s">
        <v>200</v>
      </c>
      <c r="D115" s="204" t="s">
        <v>120</v>
      </c>
      <c r="E115" s="205" t="s">
        <v>267</v>
      </c>
      <c r="F115" s="206" t="s">
        <v>268</v>
      </c>
      <c r="G115" s="207" t="s">
        <v>171</v>
      </c>
      <c r="H115" s="208">
        <v>50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43</v>
      </c>
      <c r="O115" s="8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124</v>
      </c>
      <c r="AT115" s="216" t="s">
        <v>120</v>
      </c>
      <c r="AU115" s="216" t="s">
        <v>82</v>
      </c>
      <c r="AY115" s="16" t="s">
        <v>117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124</v>
      </c>
      <c r="BM115" s="216" t="s">
        <v>453</v>
      </c>
    </row>
    <row r="116" s="2" customFormat="1">
      <c r="A116" s="37"/>
      <c r="B116" s="38"/>
      <c r="C116" s="39"/>
      <c r="D116" s="218" t="s">
        <v>126</v>
      </c>
      <c r="E116" s="39"/>
      <c r="F116" s="219" t="s">
        <v>270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126</v>
      </c>
      <c r="AU116" s="16" t="s">
        <v>82</v>
      </c>
    </row>
    <row r="117" s="2" customFormat="1" ht="44.25" customHeight="1">
      <c r="A117" s="37"/>
      <c r="B117" s="38"/>
      <c r="C117" s="204" t="s">
        <v>205</v>
      </c>
      <c r="D117" s="204" t="s">
        <v>120</v>
      </c>
      <c r="E117" s="205" t="s">
        <v>360</v>
      </c>
      <c r="F117" s="206" t="s">
        <v>361</v>
      </c>
      <c r="G117" s="207" t="s">
        <v>341</v>
      </c>
      <c r="H117" s="208">
        <v>0.050000000000000003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124</v>
      </c>
      <c r="AT117" s="216" t="s">
        <v>120</v>
      </c>
      <c r="AU117" s="216" t="s">
        <v>82</v>
      </c>
      <c r="AY117" s="16" t="s">
        <v>117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124</v>
      </c>
      <c r="BM117" s="216" t="s">
        <v>454</v>
      </c>
    </row>
    <row r="118" s="2" customFormat="1">
      <c r="A118" s="37"/>
      <c r="B118" s="38"/>
      <c r="C118" s="39"/>
      <c r="D118" s="218" t="s">
        <v>126</v>
      </c>
      <c r="E118" s="39"/>
      <c r="F118" s="219" t="s">
        <v>363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126</v>
      </c>
      <c r="AU118" s="16" t="s">
        <v>82</v>
      </c>
    </row>
    <row r="119" s="2" customFormat="1" ht="44.25" customHeight="1">
      <c r="A119" s="37"/>
      <c r="B119" s="38"/>
      <c r="C119" s="204" t="s">
        <v>209</v>
      </c>
      <c r="D119" s="204" t="s">
        <v>120</v>
      </c>
      <c r="E119" s="205" t="s">
        <v>365</v>
      </c>
      <c r="F119" s="206" t="s">
        <v>366</v>
      </c>
      <c r="G119" s="207" t="s">
        <v>341</v>
      </c>
      <c r="H119" s="208">
        <v>0.14999999999999999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124</v>
      </c>
      <c r="AT119" s="216" t="s">
        <v>120</v>
      </c>
      <c r="AU119" s="216" t="s">
        <v>82</v>
      </c>
      <c r="AY119" s="16" t="s">
        <v>117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124</v>
      </c>
      <c r="BM119" s="216" t="s">
        <v>455</v>
      </c>
    </row>
    <row r="120" s="2" customFormat="1">
      <c r="A120" s="37"/>
      <c r="B120" s="38"/>
      <c r="C120" s="39"/>
      <c r="D120" s="218" t="s">
        <v>126</v>
      </c>
      <c r="E120" s="39"/>
      <c r="F120" s="219" t="s">
        <v>368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126</v>
      </c>
      <c r="AU120" s="16" t="s">
        <v>82</v>
      </c>
    </row>
    <row r="121" s="2" customFormat="1" ht="16.5" customHeight="1">
      <c r="A121" s="37"/>
      <c r="B121" s="38"/>
      <c r="C121" s="223" t="s">
        <v>7</v>
      </c>
      <c r="D121" s="223" t="s">
        <v>114</v>
      </c>
      <c r="E121" s="224" t="s">
        <v>272</v>
      </c>
      <c r="F121" s="225" t="s">
        <v>273</v>
      </c>
      <c r="G121" s="226" t="s">
        <v>274</v>
      </c>
      <c r="H121" s="227">
        <v>1</v>
      </c>
      <c r="I121" s="228"/>
      <c r="J121" s="229">
        <f>ROUND(I121*H121,2)</f>
        <v>0</v>
      </c>
      <c r="K121" s="230"/>
      <c r="L121" s="231"/>
      <c r="M121" s="232" t="s">
        <v>19</v>
      </c>
      <c r="N121" s="23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131</v>
      </c>
      <c r="AT121" s="216" t="s">
        <v>114</v>
      </c>
      <c r="AU121" s="216" t="s">
        <v>82</v>
      </c>
      <c r="AY121" s="16" t="s">
        <v>117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124</v>
      </c>
      <c r="BM121" s="216" t="s">
        <v>456</v>
      </c>
    </row>
    <row r="122" s="12" customFormat="1" ht="25.92" customHeight="1">
      <c r="A122" s="12"/>
      <c r="B122" s="188"/>
      <c r="C122" s="189"/>
      <c r="D122" s="190" t="s">
        <v>71</v>
      </c>
      <c r="E122" s="191" t="s">
        <v>369</v>
      </c>
      <c r="F122" s="191" t="s">
        <v>370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P123+P128+P133+P136</f>
        <v>0</v>
      </c>
      <c r="Q122" s="196"/>
      <c r="R122" s="197">
        <f>R123+R128+R133+R136</f>
        <v>0</v>
      </c>
      <c r="S122" s="196"/>
      <c r="T122" s="198">
        <f>T123+T128+T133+T136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141</v>
      </c>
      <c r="AT122" s="200" t="s">
        <v>71</v>
      </c>
      <c r="AU122" s="200" t="s">
        <v>72</v>
      </c>
      <c r="AY122" s="199" t="s">
        <v>117</v>
      </c>
      <c r="BK122" s="201">
        <f>BK123+BK128+BK133+BK136</f>
        <v>0</v>
      </c>
    </row>
    <row r="123" s="12" customFormat="1" ht="22.8" customHeight="1">
      <c r="A123" s="12"/>
      <c r="B123" s="188"/>
      <c r="C123" s="189"/>
      <c r="D123" s="190" t="s">
        <v>71</v>
      </c>
      <c r="E123" s="202" t="s">
        <v>371</v>
      </c>
      <c r="F123" s="202" t="s">
        <v>372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SUM(P124:P127)</f>
        <v>0</v>
      </c>
      <c r="Q123" s="196"/>
      <c r="R123" s="197">
        <f>SUM(R124:R127)</f>
        <v>0</v>
      </c>
      <c r="S123" s="196"/>
      <c r="T123" s="198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141</v>
      </c>
      <c r="AT123" s="200" t="s">
        <v>71</v>
      </c>
      <c r="AU123" s="200" t="s">
        <v>80</v>
      </c>
      <c r="AY123" s="199" t="s">
        <v>117</v>
      </c>
      <c r="BK123" s="201">
        <f>SUM(BK124:BK127)</f>
        <v>0</v>
      </c>
    </row>
    <row r="124" s="2" customFormat="1" ht="16.5" customHeight="1">
      <c r="A124" s="37"/>
      <c r="B124" s="38"/>
      <c r="C124" s="204" t="s">
        <v>217</v>
      </c>
      <c r="D124" s="204" t="s">
        <v>120</v>
      </c>
      <c r="E124" s="205" t="s">
        <v>374</v>
      </c>
      <c r="F124" s="206" t="s">
        <v>375</v>
      </c>
      <c r="G124" s="207" t="s">
        <v>274</v>
      </c>
      <c r="H124" s="208">
        <v>1</v>
      </c>
      <c r="I124" s="209"/>
      <c r="J124" s="210">
        <f>ROUND(I124*H124,2)</f>
        <v>0</v>
      </c>
      <c r="K124" s="211"/>
      <c r="L124" s="43"/>
      <c r="M124" s="212" t="s">
        <v>19</v>
      </c>
      <c r="N124" s="213" t="s">
        <v>43</v>
      </c>
      <c r="O124" s="8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376</v>
      </c>
      <c r="AT124" s="216" t="s">
        <v>120</v>
      </c>
      <c r="AU124" s="216" t="s">
        <v>82</v>
      </c>
      <c r="AY124" s="16" t="s">
        <v>117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80</v>
      </c>
      <c r="BK124" s="217">
        <f>ROUND(I124*H124,2)</f>
        <v>0</v>
      </c>
      <c r="BL124" s="16" t="s">
        <v>376</v>
      </c>
      <c r="BM124" s="216" t="s">
        <v>457</v>
      </c>
    </row>
    <row r="125" s="2" customFormat="1">
      <c r="A125" s="37"/>
      <c r="B125" s="38"/>
      <c r="C125" s="39"/>
      <c r="D125" s="218" t="s">
        <v>126</v>
      </c>
      <c r="E125" s="39"/>
      <c r="F125" s="219" t="s">
        <v>378</v>
      </c>
      <c r="G125" s="39"/>
      <c r="H125" s="39"/>
      <c r="I125" s="220"/>
      <c r="J125" s="39"/>
      <c r="K125" s="39"/>
      <c r="L125" s="43"/>
      <c r="M125" s="221"/>
      <c r="N125" s="222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126</v>
      </c>
      <c r="AU125" s="16" t="s">
        <v>82</v>
      </c>
    </row>
    <row r="126" s="2" customFormat="1" ht="49.05" customHeight="1">
      <c r="A126" s="37"/>
      <c r="B126" s="38"/>
      <c r="C126" s="204" t="s">
        <v>221</v>
      </c>
      <c r="D126" s="204" t="s">
        <v>120</v>
      </c>
      <c r="E126" s="205" t="s">
        <v>458</v>
      </c>
      <c r="F126" s="206" t="s">
        <v>459</v>
      </c>
      <c r="G126" s="207" t="s">
        <v>123</v>
      </c>
      <c r="H126" s="208">
        <v>1</v>
      </c>
      <c r="I126" s="209"/>
      <c r="J126" s="210">
        <f>ROUND(I126*H126,2)</f>
        <v>0</v>
      </c>
      <c r="K126" s="211"/>
      <c r="L126" s="43"/>
      <c r="M126" s="212" t="s">
        <v>19</v>
      </c>
      <c r="N126" s="213" t="s">
        <v>43</v>
      </c>
      <c r="O126" s="8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6" t="s">
        <v>124</v>
      </c>
      <c r="AT126" s="216" t="s">
        <v>120</v>
      </c>
      <c r="AU126" s="216" t="s">
        <v>82</v>
      </c>
      <c r="AY126" s="16" t="s">
        <v>117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80</v>
      </c>
      <c r="BK126" s="217">
        <f>ROUND(I126*H126,2)</f>
        <v>0</v>
      </c>
      <c r="BL126" s="16" t="s">
        <v>124</v>
      </c>
      <c r="BM126" s="216" t="s">
        <v>460</v>
      </c>
    </row>
    <row r="127" s="2" customFormat="1">
      <c r="A127" s="37"/>
      <c r="B127" s="38"/>
      <c r="C127" s="39"/>
      <c r="D127" s="218" t="s">
        <v>126</v>
      </c>
      <c r="E127" s="39"/>
      <c r="F127" s="219" t="s">
        <v>461</v>
      </c>
      <c r="G127" s="39"/>
      <c r="H127" s="39"/>
      <c r="I127" s="220"/>
      <c r="J127" s="39"/>
      <c r="K127" s="39"/>
      <c r="L127" s="43"/>
      <c r="M127" s="221"/>
      <c r="N127" s="222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126</v>
      </c>
      <c r="AU127" s="16" t="s">
        <v>82</v>
      </c>
    </row>
    <row r="128" s="12" customFormat="1" ht="22.8" customHeight="1">
      <c r="A128" s="12"/>
      <c r="B128" s="188"/>
      <c r="C128" s="189"/>
      <c r="D128" s="190" t="s">
        <v>71</v>
      </c>
      <c r="E128" s="202" t="s">
        <v>384</v>
      </c>
      <c r="F128" s="202" t="s">
        <v>385</v>
      </c>
      <c r="G128" s="189"/>
      <c r="H128" s="189"/>
      <c r="I128" s="192"/>
      <c r="J128" s="203">
        <f>BK128</f>
        <v>0</v>
      </c>
      <c r="K128" s="189"/>
      <c r="L128" s="194"/>
      <c r="M128" s="195"/>
      <c r="N128" s="196"/>
      <c r="O128" s="196"/>
      <c r="P128" s="197">
        <f>SUM(P129:P132)</f>
        <v>0</v>
      </c>
      <c r="Q128" s="196"/>
      <c r="R128" s="197">
        <f>SUM(R129:R132)</f>
        <v>0</v>
      </c>
      <c r="S128" s="196"/>
      <c r="T128" s="198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141</v>
      </c>
      <c r="AT128" s="200" t="s">
        <v>71</v>
      </c>
      <c r="AU128" s="200" t="s">
        <v>80</v>
      </c>
      <c r="AY128" s="199" t="s">
        <v>117</v>
      </c>
      <c r="BK128" s="201">
        <f>SUM(BK129:BK132)</f>
        <v>0</v>
      </c>
    </row>
    <row r="129" s="2" customFormat="1" ht="16.5" customHeight="1">
      <c r="A129" s="37"/>
      <c r="B129" s="38"/>
      <c r="C129" s="204" t="s">
        <v>226</v>
      </c>
      <c r="D129" s="204" t="s">
        <v>120</v>
      </c>
      <c r="E129" s="205" t="s">
        <v>387</v>
      </c>
      <c r="F129" s="206" t="s">
        <v>385</v>
      </c>
      <c r="G129" s="207" t="s">
        <v>274</v>
      </c>
      <c r="H129" s="208">
        <v>1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376</v>
      </c>
      <c r="AT129" s="216" t="s">
        <v>120</v>
      </c>
      <c r="AU129" s="216" t="s">
        <v>82</v>
      </c>
      <c r="AY129" s="16" t="s">
        <v>117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376</v>
      </c>
      <c r="BM129" s="216" t="s">
        <v>462</v>
      </c>
    </row>
    <row r="130" s="2" customFormat="1">
      <c r="A130" s="37"/>
      <c r="B130" s="38"/>
      <c r="C130" s="39"/>
      <c r="D130" s="218" t="s">
        <v>126</v>
      </c>
      <c r="E130" s="39"/>
      <c r="F130" s="219" t="s">
        <v>389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126</v>
      </c>
      <c r="AU130" s="16" t="s">
        <v>82</v>
      </c>
    </row>
    <row r="131" s="2" customFormat="1" ht="16.5" customHeight="1">
      <c r="A131" s="37"/>
      <c r="B131" s="38"/>
      <c r="C131" s="204" t="s">
        <v>231</v>
      </c>
      <c r="D131" s="204" t="s">
        <v>120</v>
      </c>
      <c r="E131" s="205" t="s">
        <v>391</v>
      </c>
      <c r="F131" s="206" t="s">
        <v>392</v>
      </c>
      <c r="G131" s="207" t="s">
        <v>274</v>
      </c>
      <c r="H131" s="208">
        <v>1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376</v>
      </c>
      <c r="AT131" s="216" t="s">
        <v>120</v>
      </c>
      <c r="AU131" s="216" t="s">
        <v>82</v>
      </c>
      <c r="AY131" s="16" t="s">
        <v>117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376</v>
      </c>
      <c r="BM131" s="216" t="s">
        <v>463</v>
      </c>
    </row>
    <row r="132" s="2" customFormat="1">
      <c r="A132" s="37"/>
      <c r="B132" s="38"/>
      <c r="C132" s="39"/>
      <c r="D132" s="218" t="s">
        <v>126</v>
      </c>
      <c r="E132" s="39"/>
      <c r="F132" s="219" t="s">
        <v>394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126</v>
      </c>
      <c r="AU132" s="16" t="s">
        <v>82</v>
      </c>
    </row>
    <row r="133" s="12" customFormat="1" ht="22.8" customHeight="1">
      <c r="A133" s="12"/>
      <c r="B133" s="188"/>
      <c r="C133" s="189"/>
      <c r="D133" s="190" t="s">
        <v>71</v>
      </c>
      <c r="E133" s="202" t="s">
        <v>395</v>
      </c>
      <c r="F133" s="202" t="s">
        <v>396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SUM(P134:P135)</f>
        <v>0</v>
      </c>
      <c r="Q133" s="196"/>
      <c r="R133" s="197">
        <f>SUM(R134:R135)</f>
        <v>0</v>
      </c>
      <c r="S133" s="196"/>
      <c r="T133" s="198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141</v>
      </c>
      <c r="AT133" s="200" t="s">
        <v>71</v>
      </c>
      <c r="AU133" s="200" t="s">
        <v>80</v>
      </c>
      <c r="AY133" s="199" t="s">
        <v>117</v>
      </c>
      <c r="BK133" s="201">
        <f>SUM(BK134:BK135)</f>
        <v>0</v>
      </c>
    </row>
    <row r="134" s="2" customFormat="1" ht="16.5" customHeight="1">
      <c r="A134" s="37"/>
      <c r="B134" s="38"/>
      <c r="C134" s="204" t="s">
        <v>236</v>
      </c>
      <c r="D134" s="204" t="s">
        <v>120</v>
      </c>
      <c r="E134" s="205" t="s">
        <v>398</v>
      </c>
      <c r="F134" s="206" t="s">
        <v>399</v>
      </c>
      <c r="G134" s="207" t="s">
        <v>274</v>
      </c>
      <c r="H134" s="208">
        <v>1</v>
      </c>
      <c r="I134" s="209"/>
      <c r="J134" s="210">
        <f>ROUND(I134*H134,2)</f>
        <v>0</v>
      </c>
      <c r="K134" s="211"/>
      <c r="L134" s="43"/>
      <c r="M134" s="212" t="s">
        <v>19</v>
      </c>
      <c r="N134" s="213" t="s">
        <v>43</v>
      </c>
      <c r="O134" s="8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376</v>
      </c>
      <c r="AT134" s="216" t="s">
        <v>120</v>
      </c>
      <c r="AU134" s="216" t="s">
        <v>82</v>
      </c>
      <c r="AY134" s="16" t="s">
        <v>117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376</v>
      </c>
      <c r="BM134" s="216" t="s">
        <v>464</v>
      </c>
    </row>
    <row r="135" s="2" customFormat="1">
      <c r="A135" s="37"/>
      <c r="B135" s="38"/>
      <c r="C135" s="39"/>
      <c r="D135" s="218" t="s">
        <v>126</v>
      </c>
      <c r="E135" s="39"/>
      <c r="F135" s="219" t="s">
        <v>401</v>
      </c>
      <c r="G135" s="39"/>
      <c r="H135" s="39"/>
      <c r="I135" s="220"/>
      <c r="J135" s="39"/>
      <c r="K135" s="39"/>
      <c r="L135" s="43"/>
      <c r="M135" s="221"/>
      <c r="N135" s="222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126</v>
      </c>
      <c r="AU135" s="16" t="s">
        <v>82</v>
      </c>
    </row>
    <row r="136" s="12" customFormat="1" ht="22.8" customHeight="1">
      <c r="A136" s="12"/>
      <c r="B136" s="188"/>
      <c r="C136" s="189"/>
      <c r="D136" s="190" t="s">
        <v>71</v>
      </c>
      <c r="E136" s="202" t="s">
        <v>402</v>
      </c>
      <c r="F136" s="202" t="s">
        <v>403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SUM(P137:P138)</f>
        <v>0</v>
      </c>
      <c r="Q136" s="196"/>
      <c r="R136" s="197">
        <f>SUM(R137:R138)</f>
        <v>0</v>
      </c>
      <c r="S136" s="196"/>
      <c r="T136" s="198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141</v>
      </c>
      <c r="AT136" s="200" t="s">
        <v>71</v>
      </c>
      <c r="AU136" s="200" t="s">
        <v>80</v>
      </c>
      <c r="AY136" s="199" t="s">
        <v>117</v>
      </c>
      <c r="BK136" s="201">
        <f>SUM(BK137:BK138)</f>
        <v>0</v>
      </c>
    </row>
    <row r="137" s="2" customFormat="1" ht="16.5" customHeight="1">
      <c r="A137" s="37"/>
      <c r="B137" s="38"/>
      <c r="C137" s="204" t="s">
        <v>241</v>
      </c>
      <c r="D137" s="204" t="s">
        <v>120</v>
      </c>
      <c r="E137" s="205" t="s">
        <v>405</v>
      </c>
      <c r="F137" s="206" t="s">
        <v>406</v>
      </c>
      <c r="G137" s="207" t="s">
        <v>407</v>
      </c>
      <c r="H137" s="208">
        <v>1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376</v>
      </c>
      <c r="AT137" s="216" t="s">
        <v>120</v>
      </c>
      <c r="AU137" s="216" t="s">
        <v>82</v>
      </c>
      <c r="AY137" s="16" t="s">
        <v>117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376</v>
      </c>
      <c r="BM137" s="216" t="s">
        <v>465</v>
      </c>
    </row>
    <row r="138" s="2" customFormat="1">
      <c r="A138" s="37"/>
      <c r="B138" s="38"/>
      <c r="C138" s="39"/>
      <c r="D138" s="218" t="s">
        <v>126</v>
      </c>
      <c r="E138" s="39"/>
      <c r="F138" s="219" t="s">
        <v>409</v>
      </c>
      <c r="G138" s="39"/>
      <c r="H138" s="39"/>
      <c r="I138" s="220"/>
      <c r="J138" s="39"/>
      <c r="K138" s="39"/>
      <c r="L138" s="43"/>
      <c r="M138" s="234"/>
      <c r="N138" s="235"/>
      <c r="O138" s="236"/>
      <c r="P138" s="236"/>
      <c r="Q138" s="236"/>
      <c r="R138" s="236"/>
      <c r="S138" s="236"/>
      <c r="T138" s="2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82</v>
      </c>
    </row>
    <row r="139" s="2" customFormat="1" ht="6.96" customHeight="1">
      <c r="A139" s="37"/>
      <c r="B139" s="58"/>
      <c r="C139" s="59"/>
      <c r="D139" s="59"/>
      <c r="E139" s="59"/>
      <c r="F139" s="59"/>
      <c r="G139" s="59"/>
      <c r="H139" s="59"/>
      <c r="I139" s="59"/>
      <c r="J139" s="59"/>
      <c r="K139" s="59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KqcPCap7/qaJR5tCmQYpN0O3WV5Fy8w/NtXjFb3m+XiR3SNyccaOGp3LWm0JKBjyyrxoUKprBlF/uzP4dEYZSA==" hashValue="4CXq99QsTYPkjWuLgLqT17UWQCfXwUS316PmsYcvramMuwhiTgy/L+aUPr+NUPGGCE/JR2IhVnjHe6NW0aD9gA==" algorithmName="SHA-512" password="CC7B"/>
  <autoFilter ref="C85:K13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210203901"/>
    <hyperlink ref="F95" r:id="rId2" display="https://podminky.urs.cz/item/CS_URS_2025_01/210812011"/>
    <hyperlink ref="F98" r:id="rId3" display="https://podminky.urs.cz/item/CS_URS_2025_01/741110002"/>
    <hyperlink ref="F101" r:id="rId4" display="https://podminky.urs.cz/item/CS_URS_2025_01/460932132"/>
    <hyperlink ref="F104" r:id="rId5" display="https://podminky.urs.cz/item/CS_URS_2025_01/741910601"/>
    <hyperlink ref="F107" r:id="rId6" display="https://podminky.urs.cz/item/CS_URS_2025_01/741112022"/>
    <hyperlink ref="F110" r:id="rId7" display="https://podminky.urs.cz/item/CS_URS_2025_01/210100001"/>
    <hyperlink ref="F112" r:id="rId8" display="https://podminky.urs.cz/item/CS_URS_2025_01/218202016"/>
    <hyperlink ref="F114" r:id="rId9" display="https://podminky.urs.cz/item/CS_URS_2025_01/218100001"/>
    <hyperlink ref="F116" r:id="rId10" display="https://podminky.urs.cz/item/CS_URS_2025_01/218900601"/>
    <hyperlink ref="F118" r:id="rId11" display="https://podminky.urs.cz/item/CS_URS_2025_01/469973115"/>
    <hyperlink ref="F120" r:id="rId12" display="https://podminky.urs.cz/item/CS_URS_2025_01/469973116"/>
    <hyperlink ref="F125" r:id="rId13" display="https://podminky.urs.cz/item/CS_URS_2025_01/013254000"/>
    <hyperlink ref="F127" r:id="rId14" display="https://podminky.urs.cz/item/CS_URS_2025_01/210280001"/>
    <hyperlink ref="F130" r:id="rId15" display="https://podminky.urs.cz/item/CS_URS_2025_01/030001000"/>
    <hyperlink ref="F132" r:id="rId16" display="https://podminky.urs.cz/item/CS_URS_2025_01/034303000"/>
    <hyperlink ref="F135" r:id="rId17" display="https://podminky.urs.cz/item/CS_URS_2025_01/045303000"/>
    <hyperlink ref="F138" r:id="rId18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466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467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468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469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470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471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472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473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474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475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476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79</v>
      </c>
      <c r="F18" s="249" t="s">
        <v>477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478</v>
      </c>
      <c r="F19" s="249" t="s">
        <v>479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480</v>
      </c>
      <c r="F20" s="249" t="s">
        <v>481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482</v>
      </c>
      <c r="F21" s="249" t="s">
        <v>483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484</v>
      </c>
      <c r="F22" s="249" t="s">
        <v>485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486</v>
      </c>
      <c r="F23" s="249" t="s">
        <v>487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488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489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490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491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492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493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494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495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496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102</v>
      </c>
      <c r="F36" s="249"/>
      <c r="G36" s="249" t="s">
        <v>497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498</v>
      </c>
      <c r="F37" s="249"/>
      <c r="G37" s="249" t="s">
        <v>499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53</v>
      </c>
      <c r="F38" s="249"/>
      <c r="G38" s="249" t="s">
        <v>500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54</v>
      </c>
      <c r="F39" s="249"/>
      <c r="G39" s="249" t="s">
        <v>501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103</v>
      </c>
      <c r="F40" s="249"/>
      <c r="G40" s="249" t="s">
        <v>502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104</v>
      </c>
      <c r="F41" s="249"/>
      <c r="G41" s="249" t="s">
        <v>503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504</v>
      </c>
      <c r="F42" s="249"/>
      <c r="G42" s="249" t="s">
        <v>505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506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507</v>
      </c>
      <c r="F44" s="249"/>
      <c r="G44" s="249" t="s">
        <v>508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106</v>
      </c>
      <c r="F45" s="249"/>
      <c r="G45" s="249" t="s">
        <v>509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510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511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512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513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514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515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516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517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518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519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520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521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522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523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524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525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526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527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528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529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530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531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532</v>
      </c>
      <c r="D76" s="267"/>
      <c r="E76" s="267"/>
      <c r="F76" s="267" t="s">
        <v>533</v>
      </c>
      <c r="G76" s="268"/>
      <c r="H76" s="267" t="s">
        <v>54</v>
      </c>
      <c r="I76" s="267" t="s">
        <v>57</v>
      </c>
      <c r="J76" s="267" t="s">
        <v>534</v>
      </c>
      <c r="K76" s="266"/>
    </row>
    <row r="77" s="1" customFormat="1" ht="17.25" customHeight="1">
      <c r="B77" s="264"/>
      <c r="C77" s="269" t="s">
        <v>535</v>
      </c>
      <c r="D77" s="269"/>
      <c r="E77" s="269"/>
      <c r="F77" s="270" t="s">
        <v>536</v>
      </c>
      <c r="G77" s="271"/>
      <c r="H77" s="269"/>
      <c r="I77" s="269"/>
      <c r="J77" s="269" t="s">
        <v>537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53</v>
      </c>
      <c r="D79" s="274"/>
      <c r="E79" s="274"/>
      <c r="F79" s="275" t="s">
        <v>538</v>
      </c>
      <c r="G79" s="276"/>
      <c r="H79" s="252" t="s">
        <v>539</v>
      </c>
      <c r="I79" s="252" t="s">
        <v>540</v>
      </c>
      <c r="J79" s="252">
        <v>20</v>
      </c>
      <c r="K79" s="266"/>
    </row>
    <row r="80" s="1" customFormat="1" ht="15" customHeight="1">
      <c r="B80" s="264"/>
      <c r="C80" s="252" t="s">
        <v>541</v>
      </c>
      <c r="D80" s="252"/>
      <c r="E80" s="252"/>
      <c r="F80" s="275" t="s">
        <v>538</v>
      </c>
      <c r="G80" s="276"/>
      <c r="H80" s="252" t="s">
        <v>542</v>
      </c>
      <c r="I80" s="252" t="s">
        <v>540</v>
      </c>
      <c r="J80" s="252">
        <v>120</v>
      </c>
      <c r="K80" s="266"/>
    </row>
    <row r="81" s="1" customFormat="1" ht="15" customHeight="1">
      <c r="B81" s="277"/>
      <c r="C81" s="252" t="s">
        <v>543</v>
      </c>
      <c r="D81" s="252"/>
      <c r="E81" s="252"/>
      <c r="F81" s="275" t="s">
        <v>544</v>
      </c>
      <c r="G81" s="276"/>
      <c r="H81" s="252" t="s">
        <v>545</v>
      </c>
      <c r="I81" s="252" t="s">
        <v>540</v>
      </c>
      <c r="J81" s="252">
        <v>50</v>
      </c>
      <c r="K81" s="266"/>
    </row>
    <row r="82" s="1" customFormat="1" ht="15" customHeight="1">
      <c r="B82" s="277"/>
      <c r="C82" s="252" t="s">
        <v>546</v>
      </c>
      <c r="D82" s="252"/>
      <c r="E82" s="252"/>
      <c r="F82" s="275" t="s">
        <v>538</v>
      </c>
      <c r="G82" s="276"/>
      <c r="H82" s="252" t="s">
        <v>547</v>
      </c>
      <c r="I82" s="252" t="s">
        <v>548</v>
      </c>
      <c r="J82" s="252"/>
      <c r="K82" s="266"/>
    </row>
    <row r="83" s="1" customFormat="1" ht="15" customHeight="1">
      <c r="B83" s="277"/>
      <c r="C83" s="278" t="s">
        <v>549</v>
      </c>
      <c r="D83" s="278"/>
      <c r="E83" s="278"/>
      <c r="F83" s="279" t="s">
        <v>544</v>
      </c>
      <c r="G83" s="278"/>
      <c r="H83" s="278" t="s">
        <v>550</v>
      </c>
      <c r="I83" s="278" t="s">
        <v>540</v>
      </c>
      <c r="J83" s="278">
        <v>15</v>
      </c>
      <c r="K83" s="266"/>
    </row>
    <row r="84" s="1" customFormat="1" ht="15" customHeight="1">
      <c r="B84" s="277"/>
      <c r="C84" s="278" t="s">
        <v>551</v>
      </c>
      <c r="D84" s="278"/>
      <c r="E84" s="278"/>
      <c r="F84" s="279" t="s">
        <v>544</v>
      </c>
      <c r="G84" s="278"/>
      <c r="H84" s="278" t="s">
        <v>552</v>
      </c>
      <c r="I84" s="278" t="s">
        <v>540</v>
      </c>
      <c r="J84" s="278">
        <v>15</v>
      </c>
      <c r="K84" s="266"/>
    </row>
    <row r="85" s="1" customFormat="1" ht="15" customHeight="1">
      <c r="B85" s="277"/>
      <c r="C85" s="278" t="s">
        <v>553</v>
      </c>
      <c r="D85" s="278"/>
      <c r="E85" s="278"/>
      <c r="F85" s="279" t="s">
        <v>544</v>
      </c>
      <c r="G85" s="278"/>
      <c r="H85" s="278" t="s">
        <v>554</v>
      </c>
      <c r="I85" s="278" t="s">
        <v>540</v>
      </c>
      <c r="J85" s="278">
        <v>20</v>
      </c>
      <c r="K85" s="266"/>
    </row>
    <row r="86" s="1" customFormat="1" ht="15" customHeight="1">
      <c r="B86" s="277"/>
      <c r="C86" s="278" t="s">
        <v>555</v>
      </c>
      <c r="D86" s="278"/>
      <c r="E86" s="278"/>
      <c r="F86" s="279" t="s">
        <v>544</v>
      </c>
      <c r="G86" s="278"/>
      <c r="H86" s="278" t="s">
        <v>556</v>
      </c>
      <c r="I86" s="278" t="s">
        <v>540</v>
      </c>
      <c r="J86" s="278">
        <v>20</v>
      </c>
      <c r="K86" s="266"/>
    </row>
    <row r="87" s="1" customFormat="1" ht="15" customHeight="1">
      <c r="B87" s="277"/>
      <c r="C87" s="252" t="s">
        <v>557</v>
      </c>
      <c r="D87" s="252"/>
      <c r="E87" s="252"/>
      <c r="F87" s="275" t="s">
        <v>544</v>
      </c>
      <c r="G87" s="276"/>
      <c r="H87" s="252" t="s">
        <v>558</v>
      </c>
      <c r="I87" s="252" t="s">
        <v>540</v>
      </c>
      <c r="J87" s="252">
        <v>50</v>
      </c>
      <c r="K87" s="266"/>
    </row>
    <row r="88" s="1" customFormat="1" ht="15" customHeight="1">
      <c r="B88" s="277"/>
      <c r="C88" s="252" t="s">
        <v>559</v>
      </c>
      <c r="D88" s="252"/>
      <c r="E88" s="252"/>
      <c r="F88" s="275" t="s">
        <v>544</v>
      </c>
      <c r="G88" s="276"/>
      <c r="H88" s="252" t="s">
        <v>560</v>
      </c>
      <c r="I88" s="252" t="s">
        <v>540</v>
      </c>
      <c r="J88" s="252">
        <v>20</v>
      </c>
      <c r="K88" s="266"/>
    </row>
    <row r="89" s="1" customFormat="1" ht="15" customHeight="1">
      <c r="B89" s="277"/>
      <c r="C89" s="252" t="s">
        <v>561</v>
      </c>
      <c r="D89" s="252"/>
      <c r="E89" s="252"/>
      <c r="F89" s="275" t="s">
        <v>544</v>
      </c>
      <c r="G89" s="276"/>
      <c r="H89" s="252" t="s">
        <v>562</v>
      </c>
      <c r="I89" s="252" t="s">
        <v>540</v>
      </c>
      <c r="J89" s="252">
        <v>20</v>
      </c>
      <c r="K89" s="266"/>
    </row>
    <row r="90" s="1" customFormat="1" ht="15" customHeight="1">
      <c r="B90" s="277"/>
      <c r="C90" s="252" t="s">
        <v>563</v>
      </c>
      <c r="D90" s="252"/>
      <c r="E90" s="252"/>
      <c r="F90" s="275" t="s">
        <v>544</v>
      </c>
      <c r="G90" s="276"/>
      <c r="H90" s="252" t="s">
        <v>564</v>
      </c>
      <c r="I90" s="252" t="s">
        <v>540</v>
      </c>
      <c r="J90" s="252">
        <v>50</v>
      </c>
      <c r="K90" s="266"/>
    </row>
    <row r="91" s="1" customFormat="1" ht="15" customHeight="1">
      <c r="B91" s="277"/>
      <c r="C91" s="252" t="s">
        <v>565</v>
      </c>
      <c r="D91" s="252"/>
      <c r="E91" s="252"/>
      <c r="F91" s="275" t="s">
        <v>544</v>
      </c>
      <c r="G91" s="276"/>
      <c r="H91" s="252" t="s">
        <v>565</v>
      </c>
      <c r="I91" s="252" t="s">
        <v>540</v>
      </c>
      <c r="J91" s="252">
        <v>50</v>
      </c>
      <c r="K91" s="266"/>
    </row>
    <row r="92" s="1" customFormat="1" ht="15" customHeight="1">
      <c r="B92" s="277"/>
      <c r="C92" s="252" t="s">
        <v>566</v>
      </c>
      <c r="D92" s="252"/>
      <c r="E92" s="252"/>
      <c r="F92" s="275" t="s">
        <v>544</v>
      </c>
      <c r="G92" s="276"/>
      <c r="H92" s="252" t="s">
        <v>567</v>
      </c>
      <c r="I92" s="252" t="s">
        <v>540</v>
      </c>
      <c r="J92" s="252">
        <v>255</v>
      </c>
      <c r="K92" s="266"/>
    </row>
    <row r="93" s="1" customFormat="1" ht="15" customHeight="1">
      <c r="B93" s="277"/>
      <c r="C93" s="252" t="s">
        <v>568</v>
      </c>
      <c r="D93" s="252"/>
      <c r="E93" s="252"/>
      <c r="F93" s="275" t="s">
        <v>538</v>
      </c>
      <c r="G93" s="276"/>
      <c r="H93" s="252" t="s">
        <v>569</v>
      </c>
      <c r="I93" s="252" t="s">
        <v>570</v>
      </c>
      <c r="J93" s="252"/>
      <c r="K93" s="266"/>
    </row>
    <row r="94" s="1" customFormat="1" ht="15" customHeight="1">
      <c r="B94" s="277"/>
      <c r="C94" s="252" t="s">
        <v>571</v>
      </c>
      <c r="D94" s="252"/>
      <c r="E94" s="252"/>
      <c r="F94" s="275" t="s">
        <v>538</v>
      </c>
      <c r="G94" s="276"/>
      <c r="H94" s="252" t="s">
        <v>572</v>
      </c>
      <c r="I94" s="252" t="s">
        <v>573</v>
      </c>
      <c r="J94" s="252"/>
      <c r="K94" s="266"/>
    </row>
    <row r="95" s="1" customFormat="1" ht="15" customHeight="1">
      <c r="B95" s="277"/>
      <c r="C95" s="252" t="s">
        <v>574</v>
      </c>
      <c r="D95" s="252"/>
      <c r="E95" s="252"/>
      <c r="F95" s="275" t="s">
        <v>538</v>
      </c>
      <c r="G95" s="276"/>
      <c r="H95" s="252" t="s">
        <v>574</v>
      </c>
      <c r="I95" s="252" t="s">
        <v>573</v>
      </c>
      <c r="J95" s="252"/>
      <c r="K95" s="266"/>
    </row>
    <row r="96" s="1" customFormat="1" ht="15" customHeight="1">
      <c r="B96" s="277"/>
      <c r="C96" s="252" t="s">
        <v>38</v>
      </c>
      <c r="D96" s="252"/>
      <c r="E96" s="252"/>
      <c r="F96" s="275" t="s">
        <v>538</v>
      </c>
      <c r="G96" s="276"/>
      <c r="H96" s="252" t="s">
        <v>575</v>
      </c>
      <c r="I96" s="252" t="s">
        <v>573</v>
      </c>
      <c r="J96" s="252"/>
      <c r="K96" s="266"/>
    </row>
    <row r="97" s="1" customFormat="1" ht="15" customHeight="1">
      <c r="B97" s="277"/>
      <c r="C97" s="252" t="s">
        <v>48</v>
      </c>
      <c r="D97" s="252"/>
      <c r="E97" s="252"/>
      <c r="F97" s="275" t="s">
        <v>538</v>
      </c>
      <c r="G97" s="276"/>
      <c r="H97" s="252" t="s">
        <v>576</v>
      </c>
      <c r="I97" s="252" t="s">
        <v>573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577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532</v>
      </c>
      <c r="D103" s="267"/>
      <c r="E103" s="267"/>
      <c r="F103" s="267" t="s">
        <v>533</v>
      </c>
      <c r="G103" s="268"/>
      <c r="H103" s="267" t="s">
        <v>54</v>
      </c>
      <c r="I103" s="267" t="s">
        <v>57</v>
      </c>
      <c r="J103" s="267" t="s">
        <v>534</v>
      </c>
      <c r="K103" s="266"/>
    </row>
    <row r="104" s="1" customFormat="1" ht="17.25" customHeight="1">
      <c r="B104" s="264"/>
      <c r="C104" s="269" t="s">
        <v>535</v>
      </c>
      <c r="D104" s="269"/>
      <c r="E104" s="269"/>
      <c r="F104" s="270" t="s">
        <v>536</v>
      </c>
      <c r="G104" s="271"/>
      <c r="H104" s="269"/>
      <c r="I104" s="269"/>
      <c r="J104" s="269" t="s">
        <v>537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53</v>
      </c>
      <c r="D106" s="274"/>
      <c r="E106" s="274"/>
      <c r="F106" s="275" t="s">
        <v>538</v>
      </c>
      <c r="G106" s="252"/>
      <c r="H106" s="252" t="s">
        <v>578</v>
      </c>
      <c r="I106" s="252" t="s">
        <v>540</v>
      </c>
      <c r="J106" s="252">
        <v>20</v>
      </c>
      <c r="K106" s="266"/>
    </row>
    <row r="107" s="1" customFormat="1" ht="15" customHeight="1">
      <c r="B107" s="264"/>
      <c r="C107" s="252" t="s">
        <v>541</v>
      </c>
      <c r="D107" s="252"/>
      <c r="E107" s="252"/>
      <c r="F107" s="275" t="s">
        <v>538</v>
      </c>
      <c r="G107" s="252"/>
      <c r="H107" s="252" t="s">
        <v>578</v>
      </c>
      <c r="I107" s="252" t="s">
        <v>540</v>
      </c>
      <c r="J107" s="252">
        <v>120</v>
      </c>
      <c r="K107" s="266"/>
    </row>
    <row r="108" s="1" customFormat="1" ht="15" customHeight="1">
      <c r="B108" s="277"/>
      <c r="C108" s="252" t="s">
        <v>543</v>
      </c>
      <c r="D108" s="252"/>
      <c r="E108" s="252"/>
      <c r="F108" s="275" t="s">
        <v>544</v>
      </c>
      <c r="G108" s="252"/>
      <c r="H108" s="252" t="s">
        <v>578</v>
      </c>
      <c r="I108" s="252" t="s">
        <v>540</v>
      </c>
      <c r="J108" s="252">
        <v>50</v>
      </c>
      <c r="K108" s="266"/>
    </row>
    <row r="109" s="1" customFormat="1" ht="15" customHeight="1">
      <c r="B109" s="277"/>
      <c r="C109" s="252" t="s">
        <v>546</v>
      </c>
      <c r="D109" s="252"/>
      <c r="E109" s="252"/>
      <c r="F109" s="275" t="s">
        <v>538</v>
      </c>
      <c r="G109" s="252"/>
      <c r="H109" s="252" t="s">
        <v>578</v>
      </c>
      <c r="I109" s="252" t="s">
        <v>548</v>
      </c>
      <c r="J109" s="252"/>
      <c r="K109" s="266"/>
    </row>
    <row r="110" s="1" customFormat="1" ht="15" customHeight="1">
      <c r="B110" s="277"/>
      <c r="C110" s="252" t="s">
        <v>557</v>
      </c>
      <c r="D110" s="252"/>
      <c r="E110" s="252"/>
      <c r="F110" s="275" t="s">
        <v>544</v>
      </c>
      <c r="G110" s="252"/>
      <c r="H110" s="252" t="s">
        <v>578</v>
      </c>
      <c r="I110" s="252" t="s">
        <v>540</v>
      </c>
      <c r="J110" s="252">
        <v>50</v>
      </c>
      <c r="K110" s="266"/>
    </row>
    <row r="111" s="1" customFormat="1" ht="15" customHeight="1">
      <c r="B111" s="277"/>
      <c r="C111" s="252" t="s">
        <v>565</v>
      </c>
      <c r="D111" s="252"/>
      <c r="E111" s="252"/>
      <c r="F111" s="275" t="s">
        <v>544</v>
      </c>
      <c r="G111" s="252"/>
      <c r="H111" s="252" t="s">
        <v>578</v>
      </c>
      <c r="I111" s="252" t="s">
        <v>540</v>
      </c>
      <c r="J111" s="252">
        <v>50</v>
      </c>
      <c r="K111" s="266"/>
    </row>
    <row r="112" s="1" customFormat="1" ht="15" customHeight="1">
      <c r="B112" s="277"/>
      <c r="C112" s="252" t="s">
        <v>563</v>
      </c>
      <c r="D112" s="252"/>
      <c r="E112" s="252"/>
      <c r="F112" s="275" t="s">
        <v>544</v>
      </c>
      <c r="G112" s="252"/>
      <c r="H112" s="252" t="s">
        <v>578</v>
      </c>
      <c r="I112" s="252" t="s">
        <v>540</v>
      </c>
      <c r="J112" s="252">
        <v>50</v>
      </c>
      <c r="K112" s="266"/>
    </row>
    <row r="113" s="1" customFormat="1" ht="15" customHeight="1">
      <c r="B113" s="277"/>
      <c r="C113" s="252" t="s">
        <v>53</v>
      </c>
      <c r="D113" s="252"/>
      <c r="E113" s="252"/>
      <c r="F113" s="275" t="s">
        <v>538</v>
      </c>
      <c r="G113" s="252"/>
      <c r="H113" s="252" t="s">
        <v>579</v>
      </c>
      <c r="I113" s="252" t="s">
        <v>540</v>
      </c>
      <c r="J113" s="252">
        <v>20</v>
      </c>
      <c r="K113" s="266"/>
    </row>
    <row r="114" s="1" customFormat="1" ht="15" customHeight="1">
      <c r="B114" s="277"/>
      <c r="C114" s="252" t="s">
        <v>580</v>
      </c>
      <c r="D114" s="252"/>
      <c r="E114" s="252"/>
      <c r="F114" s="275" t="s">
        <v>538</v>
      </c>
      <c r="G114" s="252"/>
      <c r="H114" s="252" t="s">
        <v>581</v>
      </c>
      <c r="I114" s="252" t="s">
        <v>540</v>
      </c>
      <c r="J114" s="252">
        <v>120</v>
      </c>
      <c r="K114" s="266"/>
    </row>
    <row r="115" s="1" customFormat="1" ht="15" customHeight="1">
      <c r="B115" s="277"/>
      <c r="C115" s="252" t="s">
        <v>38</v>
      </c>
      <c r="D115" s="252"/>
      <c r="E115" s="252"/>
      <c r="F115" s="275" t="s">
        <v>538</v>
      </c>
      <c r="G115" s="252"/>
      <c r="H115" s="252" t="s">
        <v>582</v>
      </c>
      <c r="I115" s="252" t="s">
        <v>573</v>
      </c>
      <c r="J115" s="252"/>
      <c r="K115" s="266"/>
    </row>
    <row r="116" s="1" customFormat="1" ht="15" customHeight="1">
      <c r="B116" s="277"/>
      <c r="C116" s="252" t="s">
        <v>48</v>
      </c>
      <c r="D116" s="252"/>
      <c r="E116" s="252"/>
      <c r="F116" s="275" t="s">
        <v>538</v>
      </c>
      <c r="G116" s="252"/>
      <c r="H116" s="252" t="s">
        <v>583</v>
      </c>
      <c r="I116" s="252" t="s">
        <v>573</v>
      </c>
      <c r="J116" s="252"/>
      <c r="K116" s="266"/>
    </row>
    <row r="117" s="1" customFormat="1" ht="15" customHeight="1">
      <c r="B117" s="277"/>
      <c r="C117" s="252" t="s">
        <v>57</v>
      </c>
      <c r="D117" s="252"/>
      <c r="E117" s="252"/>
      <c r="F117" s="275" t="s">
        <v>538</v>
      </c>
      <c r="G117" s="252"/>
      <c r="H117" s="252" t="s">
        <v>584</v>
      </c>
      <c r="I117" s="252" t="s">
        <v>585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586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532</v>
      </c>
      <c r="D123" s="267"/>
      <c r="E123" s="267"/>
      <c r="F123" s="267" t="s">
        <v>533</v>
      </c>
      <c r="G123" s="268"/>
      <c r="H123" s="267" t="s">
        <v>54</v>
      </c>
      <c r="I123" s="267" t="s">
        <v>57</v>
      </c>
      <c r="J123" s="267" t="s">
        <v>534</v>
      </c>
      <c r="K123" s="296"/>
    </row>
    <row r="124" s="1" customFormat="1" ht="17.25" customHeight="1">
      <c r="B124" s="295"/>
      <c r="C124" s="269" t="s">
        <v>535</v>
      </c>
      <c r="D124" s="269"/>
      <c r="E124" s="269"/>
      <c r="F124" s="270" t="s">
        <v>536</v>
      </c>
      <c r="G124" s="271"/>
      <c r="H124" s="269"/>
      <c r="I124" s="269"/>
      <c r="J124" s="269" t="s">
        <v>537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541</v>
      </c>
      <c r="D126" s="274"/>
      <c r="E126" s="274"/>
      <c r="F126" s="275" t="s">
        <v>538</v>
      </c>
      <c r="G126" s="252"/>
      <c r="H126" s="252" t="s">
        <v>578</v>
      </c>
      <c r="I126" s="252" t="s">
        <v>540</v>
      </c>
      <c r="J126" s="252">
        <v>120</v>
      </c>
      <c r="K126" s="300"/>
    </row>
    <row r="127" s="1" customFormat="1" ht="15" customHeight="1">
      <c r="B127" s="297"/>
      <c r="C127" s="252" t="s">
        <v>587</v>
      </c>
      <c r="D127" s="252"/>
      <c r="E127" s="252"/>
      <c r="F127" s="275" t="s">
        <v>538</v>
      </c>
      <c r="G127" s="252"/>
      <c r="H127" s="252" t="s">
        <v>588</v>
      </c>
      <c r="I127" s="252" t="s">
        <v>540</v>
      </c>
      <c r="J127" s="252" t="s">
        <v>589</v>
      </c>
      <c r="K127" s="300"/>
    </row>
    <row r="128" s="1" customFormat="1" ht="15" customHeight="1">
      <c r="B128" s="297"/>
      <c r="C128" s="252" t="s">
        <v>486</v>
      </c>
      <c r="D128" s="252"/>
      <c r="E128" s="252"/>
      <c r="F128" s="275" t="s">
        <v>538</v>
      </c>
      <c r="G128" s="252"/>
      <c r="H128" s="252" t="s">
        <v>590</v>
      </c>
      <c r="I128" s="252" t="s">
        <v>540</v>
      </c>
      <c r="J128" s="252" t="s">
        <v>589</v>
      </c>
      <c r="K128" s="300"/>
    </row>
    <row r="129" s="1" customFormat="1" ht="15" customHeight="1">
      <c r="B129" s="297"/>
      <c r="C129" s="252" t="s">
        <v>549</v>
      </c>
      <c r="D129" s="252"/>
      <c r="E129" s="252"/>
      <c r="F129" s="275" t="s">
        <v>544</v>
      </c>
      <c r="G129" s="252"/>
      <c r="H129" s="252" t="s">
        <v>550</v>
      </c>
      <c r="I129" s="252" t="s">
        <v>540</v>
      </c>
      <c r="J129" s="252">
        <v>15</v>
      </c>
      <c r="K129" s="300"/>
    </row>
    <row r="130" s="1" customFormat="1" ht="15" customHeight="1">
      <c r="B130" s="297"/>
      <c r="C130" s="278" t="s">
        <v>551</v>
      </c>
      <c r="D130" s="278"/>
      <c r="E130" s="278"/>
      <c r="F130" s="279" t="s">
        <v>544</v>
      </c>
      <c r="G130" s="278"/>
      <c r="H130" s="278" t="s">
        <v>552</v>
      </c>
      <c r="I130" s="278" t="s">
        <v>540</v>
      </c>
      <c r="J130" s="278">
        <v>15</v>
      </c>
      <c r="K130" s="300"/>
    </row>
    <row r="131" s="1" customFormat="1" ht="15" customHeight="1">
      <c r="B131" s="297"/>
      <c r="C131" s="278" t="s">
        <v>553</v>
      </c>
      <c r="D131" s="278"/>
      <c r="E131" s="278"/>
      <c r="F131" s="279" t="s">
        <v>544</v>
      </c>
      <c r="G131" s="278"/>
      <c r="H131" s="278" t="s">
        <v>554</v>
      </c>
      <c r="I131" s="278" t="s">
        <v>540</v>
      </c>
      <c r="J131" s="278">
        <v>20</v>
      </c>
      <c r="K131" s="300"/>
    </row>
    <row r="132" s="1" customFormat="1" ht="15" customHeight="1">
      <c r="B132" s="297"/>
      <c r="C132" s="278" t="s">
        <v>555</v>
      </c>
      <c r="D132" s="278"/>
      <c r="E132" s="278"/>
      <c r="F132" s="279" t="s">
        <v>544</v>
      </c>
      <c r="G132" s="278"/>
      <c r="H132" s="278" t="s">
        <v>556</v>
      </c>
      <c r="I132" s="278" t="s">
        <v>540</v>
      </c>
      <c r="J132" s="278">
        <v>20</v>
      </c>
      <c r="K132" s="300"/>
    </row>
    <row r="133" s="1" customFormat="1" ht="15" customHeight="1">
      <c r="B133" s="297"/>
      <c r="C133" s="252" t="s">
        <v>543</v>
      </c>
      <c r="D133" s="252"/>
      <c r="E133" s="252"/>
      <c r="F133" s="275" t="s">
        <v>544</v>
      </c>
      <c r="G133" s="252"/>
      <c r="H133" s="252" t="s">
        <v>578</v>
      </c>
      <c r="I133" s="252" t="s">
        <v>540</v>
      </c>
      <c r="J133" s="252">
        <v>50</v>
      </c>
      <c r="K133" s="300"/>
    </row>
    <row r="134" s="1" customFormat="1" ht="15" customHeight="1">
      <c r="B134" s="297"/>
      <c r="C134" s="252" t="s">
        <v>557</v>
      </c>
      <c r="D134" s="252"/>
      <c r="E134" s="252"/>
      <c r="F134" s="275" t="s">
        <v>544</v>
      </c>
      <c r="G134" s="252"/>
      <c r="H134" s="252" t="s">
        <v>578</v>
      </c>
      <c r="I134" s="252" t="s">
        <v>540</v>
      </c>
      <c r="J134" s="252">
        <v>50</v>
      </c>
      <c r="K134" s="300"/>
    </row>
    <row r="135" s="1" customFormat="1" ht="15" customHeight="1">
      <c r="B135" s="297"/>
      <c r="C135" s="252" t="s">
        <v>563</v>
      </c>
      <c r="D135" s="252"/>
      <c r="E135" s="252"/>
      <c r="F135" s="275" t="s">
        <v>544</v>
      </c>
      <c r="G135" s="252"/>
      <c r="H135" s="252" t="s">
        <v>578</v>
      </c>
      <c r="I135" s="252" t="s">
        <v>540</v>
      </c>
      <c r="J135" s="252">
        <v>50</v>
      </c>
      <c r="K135" s="300"/>
    </row>
    <row r="136" s="1" customFormat="1" ht="15" customHeight="1">
      <c r="B136" s="297"/>
      <c r="C136" s="252" t="s">
        <v>565</v>
      </c>
      <c r="D136" s="252"/>
      <c r="E136" s="252"/>
      <c r="F136" s="275" t="s">
        <v>544</v>
      </c>
      <c r="G136" s="252"/>
      <c r="H136" s="252" t="s">
        <v>578</v>
      </c>
      <c r="I136" s="252" t="s">
        <v>540</v>
      </c>
      <c r="J136" s="252">
        <v>50</v>
      </c>
      <c r="K136" s="300"/>
    </row>
    <row r="137" s="1" customFormat="1" ht="15" customHeight="1">
      <c r="B137" s="297"/>
      <c r="C137" s="252" t="s">
        <v>566</v>
      </c>
      <c r="D137" s="252"/>
      <c r="E137" s="252"/>
      <c r="F137" s="275" t="s">
        <v>544</v>
      </c>
      <c r="G137" s="252"/>
      <c r="H137" s="252" t="s">
        <v>591</v>
      </c>
      <c r="I137" s="252" t="s">
        <v>540</v>
      </c>
      <c r="J137" s="252">
        <v>255</v>
      </c>
      <c r="K137" s="300"/>
    </row>
    <row r="138" s="1" customFormat="1" ht="15" customHeight="1">
      <c r="B138" s="297"/>
      <c r="C138" s="252" t="s">
        <v>568</v>
      </c>
      <c r="D138" s="252"/>
      <c r="E138" s="252"/>
      <c r="F138" s="275" t="s">
        <v>538</v>
      </c>
      <c r="G138" s="252"/>
      <c r="H138" s="252" t="s">
        <v>592</v>
      </c>
      <c r="I138" s="252" t="s">
        <v>570</v>
      </c>
      <c r="J138" s="252"/>
      <c r="K138" s="300"/>
    </row>
    <row r="139" s="1" customFormat="1" ht="15" customHeight="1">
      <c r="B139" s="297"/>
      <c r="C139" s="252" t="s">
        <v>571</v>
      </c>
      <c r="D139" s="252"/>
      <c r="E139" s="252"/>
      <c r="F139" s="275" t="s">
        <v>538</v>
      </c>
      <c r="G139" s="252"/>
      <c r="H139" s="252" t="s">
        <v>593</v>
      </c>
      <c r="I139" s="252" t="s">
        <v>573</v>
      </c>
      <c r="J139" s="252"/>
      <c r="K139" s="300"/>
    </row>
    <row r="140" s="1" customFormat="1" ht="15" customHeight="1">
      <c r="B140" s="297"/>
      <c r="C140" s="252" t="s">
        <v>574</v>
      </c>
      <c r="D140" s="252"/>
      <c r="E140" s="252"/>
      <c r="F140" s="275" t="s">
        <v>538</v>
      </c>
      <c r="G140" s="252"/>
      <c r="H140" s="252" t="s">
        <v>574</v>
      </c>
      <c r="I140" s="252" t="s">
        <v>573</v>
      </c>
      <c r="J140" s="252"/>
      <c r="K140" s="300"/>
    </row>
    <row r="141" s="1" customFormat="1" ht="15" customHeight="1">
      <c r="B141" s="297"/>
      <c r="C141" s="252" t="s">
        <v>38</v>
      </c>
      <c r="D141" s="252"/>
      <c r="E141" s="252"/>
      <c r="F141" s="275" t="s">
        <v>538</v>
      </c>
      <c r="G141" s="252"/>
      <c r="H141" s="252" t="s">
        <v>594</v>
      </c>
      <c r="I141" s="252" t="s">
        <v>573</v>
      </c>
      <c r="J141" s="252"/>
      <c r="K141" s="300"/>
    </row>
    <row r="142" s="1" customFormat="1" ht="15" customHeight="1">
      <c r="B142" s="297"/>
      <c r="C142" s="252" t="s">
        <v>595</v>
      </c>
      <c r="D142" s="252"/>
      <c r="E142" s="252"/>
      <c r="F142" s="275" t="s">
        <v>538</v>
      </c>
      <c r="G142" s="252"/>
      <c r="H142" s="252" t="s">
        <v>596</v>
      </c>
      <c r="I142" s="252" t="s">
        <v>573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597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532</v>
      </c>
      <c r="D148" s="267"/>
      <c r="E148" s="267"/>
      <c r="F148" s="267" t="s">
        <v>533</v>
      </c>
      <c r="G148" s="268"/>
      <c r="H148" s="267" t="s">
        <v>54</v>
      </c>
      <c r="I148" s="267" t="s">
        <v>57</v>
      </c>
      <c r="J148" s="267" t="s">
        <v>534</v>
      </c>
      <c r="K148" s="266"/>
    </row>
    <row r="149" s="1" customFormat="1" ht="17.25" customHeight="1">
      <c r="B149" s="264"/>
      <c r="C149" s="269" t="s">
        <v>535</v>
      </c>
      <c r="D149" s="269"/>
      <c r="E149" s="269"/>
      <c r="F149" s="270" t="s">
        <v>536</v>
      </c>
      <c r="G149" s="271"/>
      <c r="H149" s="269"/>
      <c r="I149" s="269"/>
      <c r="J149" s="269" t="s">
        <v>537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541</v>
      </c>
      <c r="D151" s="252"/>
      <c r="E151" s="252"/>
      <c r="F151" s="305" t="s">
        <v>538</v>
      </c>
      <c r="G151" s="252"/>
      <c r="H151" s="304" t="s">
        <v>578</v>
      </c>
      <c r="I151" s="304" t="s">
        <v>540</v>
      </c>
      <c r="J151" s="304">
        <v>120</v>
      </c>
      <c r="K151" s="300"/>
    </row>
    <row r="152" s="1" customFormat="1" ht="15" customHeight="1">
      <c r="B152" s="277"/>
      <c r="C152" s="304" t="s">
        <v>587</v>
      </c>
      <c r="D152" s="252"/>
      <c r="E152" s="252"/>
      <c r="F152" s="305" t="s">
        <v>538</v>
      </c>
      <c r="G152" s="252"/>
      <c r="H152" s="304" t="s">
        <v>598</v>
      </c>
      <c r="I152" s="304" t="s">
        <v>540</v>
      </c>
      <c r="J152" s="304" t="s">
        <v>589</v>
      </c>
      <c r="K152" s="300"/>
    </row>
    <row r="153" s="1" customFormat="1" ht="15" customHeight="1">
      <c r="B153" s="277"/>
      <c r="C153" s="304" t="s">
        <v>486</v>
      </c>
      <c r="D153" s="252"/>
      <c r="E153" s="252"/>
      <c r="F153" s="305" t="s">
        <v>538</v>
      </c>
      <c r="G153" s="252"/>
      <c r="H153" s="304" t="s">
        <v>599</v>
      </c>
      <c r="I153" s="304" t="s">
        <v>540</v>
      </c>
      <c r="J153" s="304" t="s">
        <v>589</v>
      </c>
      <c r="K153" s="300"/>
    </row>
    <row r="154" s="1" customFormat="1" ht="15" customHeight="1">
      <c r="B154" s="277"/>
      <c r="C154" s="304" t="s">
        <v>543</v>
      </c>
      <c r="D154" s="252"/>
      <c r="E154" s="252"/>
      <c r="F154" s="305" t="s">
        <v>544</v>
      </c>
      <c r="G154" s="252"/>
      <c r="H154" s="304" t="s">
        <v>578</v>
      </c>
      <c r="I154" s="304" t="s">
        <v>540</v>
      </c>
      <c r="J154" s="304">
        <v>50</v>
      </c>
      <c r="K154" s="300"/>
    </row>
    <row r="155" s="1" customFormat="1" ht="15" customHeight="1">
      <c r="B155" s="277"/>
      <c r="C155" s="304" t="s">
        <v>546</v>
      </c>
      <c r="D155" s="252"/>
      <c r="E155" s="252"/>
      <c r="F155" s="305" t="s">
        <v>538</v>
      </c>
      <c r="G155" s="252"/>
      <c r="H155" s="304" t="s">
        <v>578</v>
      </c>
      <c r="I155" s="304" t="s">
        <v>548</v>
      </c>
      <c r="J155" s="304"/>
      <c r="K155" s="300"/>
    </row>
    <row r="156" s="1" customFormat="1" ht="15" customHeight="1">
      <c r="B156" s="277"/>
      <c r="C156" s="304" t="s">
        <v>557</v>
      </c>
      <c r="D156" s="252"/>
      <c r="E156" s="252"/>
      <c r="F156" s="305" t="s">
        <v>544</v>
      </c>
      <c r="G156" s="252"/>
      <c r="H156" s="304" t="s">
        <v>578</v>
      </c>
      <c r="I156" s="304" t="s">
        <v>540</v>
      </c>
      <c r="J156" s="304">
        <v>50</v>
      </c>
      <c r="K156" s="300"/>
    </row>
    <row r="157" s="1" customFormat="1" ht="15" customHeight="1">
      <c r="B157" s="277"/>
      <c r="C157" s="304" t="s">
        <v>565</v>
      </c>
      <c r="D157" s="252"/>
      <c r="E157" s="252"/>
      <c r="F157" s="305" t="s">
        <v>544</v>
      </c>
      <c r="G157" s="252"/>
      <c r="H157" s="304" t="s">
        <v>578</v>
      </c>
      <c r="I157" s="304" t="s">
        <v>540</v>
      </c>
      <c r="J157" s="304">
        <v>50</v>
      </c>
      <c r="K157" s="300"/>
    </row>
    <row r="158" s="1" customFormat="1" ht="15" customHeight="1">
      <c r="B158" s="277"/>
      <c r="C158" s="304" t="s">
        <v>563</v>
      </c>
      <c r="D158" s="252"/>
      <c r="E158" s="252"/>
      <c r="F158" s="305" t="s">
        <v>544</v>
      </c>
      <c r="G158" s="252"/>
      <c r="H158" s="304" t="s">
        <v>578</v>
      </c>
      <c r="I158" s="304" t="s">
        <v>540</v>
      </c>
      <c r="J158" s="304">
        <v>50</v>
      </c>
      <c r="K158" s="300"/>
    </row>
    <row r="159" s="1" customFormat="1" ht="15" customHeight="1">
      <c r="B159" s="277"/>
      <c r="C159" s="304" t="s">
        <v>90</v>
      </c>
      <c r="D159" s="252"/>
      <c r="E159" s="252"/>
      <c r="F159" s="305" t="s">
        <v>538</v>
      </c>
      <c r="G159" s="252"/>
      <c r="H159" s="304" t="s">
        <v>600</v>
      </c>
      <c r="I159" s="304" t="s">
        <v>540</v>
      </c>
      <c r="J159" s="304" t="s">
        <v>601</v>
      </c>
      <c r="K159" s="300"/>
    </row>
    <row r="160" s="1" customFormat="1" ht="15" customHeight="1">
      <c r="B160" s="277"/>
      <c r="C160" s="304" t="s">
        <v>602</v>
      </c>
      <c r="D160" s="252"/>
      <c r="E160" s="252"/>
      <c r="F160" s="305" t="s">
        <v>538</v>
      </c>
      <c r="G160" s="252"/>
      <c r="H160" s="304" t="s">
        <v>603</v>
      </c>
      <c r="I160" s="304" t="s">
        <v>573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604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532</v>
      </c>
      <c r="D166" s="267"/>
      <c r="E166" s="267"/>
      <c r="F166" s="267" t="s">
        <v>533</v>
      </c>
      <c r="G166" s="309"/>
      <c r="H166" s="310" t="s">
        <v>54</v>
      </c>
      <c r="I166" s="310" t="s">
        <v>57</v>
      </c>
      <c r="J166" s="267" t="s">
        <v>534</v>
      </c>
      <c r="K166" s="244"/>
    </row>
    <row r="167" s="1" customFormat="1" ht="17.25" customHeight="1">
      <c r="B167" s="245"/>
      <c r="C167" s="269" t="s">
        <v>535</v>
      </c>
      <c r="D167" s="269"/>
      <c r="E167" s="269"/>
      <c r="F167" s="270" t="s">
        <v>536</v>
      </c>
      <c r="G167" s="311"/>
      <c r="H167" s="312"/>
      <c r="I167" s="312"/>
      <c r="J167" s="269" t="s">
        <v>537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541</v>
      </c>
      <c r="D169" s="252"/>
      <c r="E169" s="252"/>
      <c r="F169" s="275" t="s">
        <v>538</v>
      </c>
      <c r="G169" s="252"/>
      <c r="H169" s="252" t="s">
        <v>578</v>
      </c>
      <c r="I169" s="252" t="s">
        <v>540</v>
      </c>
      <c r="J169" s="252">
        <v>120</v>
      </c>
      <c r="K169" s="300"/>
    </row>
    <row r="170" s="1" customFormat="1" ht="15" customHeight="1">
      <c r="B170" s="277"/>
      <c r="C170" s="252" t="s">
        <v>587</v>
      </c>
      <c r="D170" s="252"/>
      <c r="E170" s="252"/>
      <c r="F170" s="275" t="s">
        <v>538</v>
      </c>
      <c r="G170" s="252"/>
      <c r="H170" s="252" t="s">
        <v>588</v>
      </c>
      <c r="I170" s="252" t="s">
        <v>540</v>
      </c>
      <c r="J170" s="252" t="s">
        <v>589</v>
      </c>
      <c r="K170" s="300"/>
    </row>
    <row r="171" s="1" customFormat="1" ht="15" customHeight="1">
      <c r="B171" s="277"/>
      <c r="C171" s="252" t="s">
        <v>486</v>
      </c>
      <c r="D171" s="252"/>
      <c r="E171" s="252"/>
      <c r="F171" s="275" t="s">
        <v>538</v>
      </c>
      <c r="G171" s="252"/>
      <c r="H171" s="252" t="s">
        <v>605</v>
      </c>
      <c r="I171" s="252" t="s">
        <v>540</v>
      </c>
      <c r="J171" s="252" t="s">
        <v>589</v>
      </c>
      <c r="K171" s="300"/>
    </row>
    <row r="172" s="1" customFormat="1" ht="15" customHeight="1">
      <c r="B172" s="277"/>
      <c r="C172" s="252" t="s">
        <v>543</v>
      </c>
      <c r="D172" s="252"/>
      <c r="E172" s="252"/>
      <c r="F172" s="275" t="s">
        <v>544</v>
      </c>
      <c r="G172" s="252"/>
      <c r="H172" s="252" t="s">
        <v>605</v>
      </c>
      <c r="I172" s="252" t="s">
        <v>540</v>
      </c>
      <c r="J172" s="252">
        <v>50</v>
      </c>
      <c r="K172" s="300"/>
    </row>
    <row r="173" s="1" customFormat="1" ht="15" customHeight="1">
      <c r="B173" s="277"/>
      <c r="C173" s="252" t="s">
        <v>546</v>
      </c>
      <c r="D173" s="252"/>
      <c r="E173" s="252"/>
      <c r="F173" s="275" t="s">
        <v>538</v>
      </c>
      <c r="G173" s="252"/>
      <c r="H173" s="252" t="s">
        <v>605</v>
      </c>
      <c r="I173" s="252" t="s">
        <v>548</v>
      </c>
      <c r="J173" s="252"/>
      <c r="K173" s="300"/>
    </row>
    <row r="174" s="1" customFormat="1" ht="15" customHeight="1">
      <c r="B174" s="277"/>
      <c r="C174" s="252" t="s">
        <v>557</v>
      </c>
      <c r="D174" s="252"/>
      <c r="E174" s="252"/>
      <c r="F174" s="275" t="s">
        <v>544</v>
      </c>
      <c r="G174" s="252"/>
      <c r="H174" s="252" t="s">
        <v>605</v>
      </c>
      <c r="I174" s="252" t="s">
        <v>540</v>
      </c>
      <c r="J174" s="252">
        <v>50</v>
      </c>
      <c r="K174" s="300"/>
    </row>
    <row r="175" s="1" customFormat="1" ht="15" customHeight="1">
      <c r="B175" s="277"/>
      <c r="C175" s="252" t="s">
        <v>565</v>
      </c>
      <c r="D175" s="252"/>
      <c r="E175" s="252"/>
      <c r="F175" s="275" t="s">
        <v>544</v>
      </c>
      <c r="G175" s="252"/>
      <c r="H175" s="252" t="s">
        <v>605</v>
      </c>
      <c r="I175" s="252" t="s">
        <v>540</v>
      </c>
      <c r="J175" s="252">
        <v>50</v>
      </c>
      <c r="K175" s="300"/>
    </row>
    <row r="176" s="1" customFormat="1" ht="15" customHeight="1">
      <c r="B176" s="277"/>
      <c r="C176" s="252" t="s">
        <v>563</v>
      </c>
      <c r="D176" s="252"/>
      <c r="E176" s="252"/>
      <c r="F176" s="275" t="s">
        <v>544</v>
      </c>
      <c r="G176" s="252"/>
      <c r="H176" s="252" t="s">
        <v>605</v>
      </c>
      <c r="I176" s="252" t="s">
        <v>540</v>
      </c>
      <c r="J176" s="252">
        <v>50</v>
      </c>
      <c r="K176" s="300"/>
    </row>
    <row r="177" s="1" customFormat="1" ht="15" customHeight="1">
      <c r="B177" s="277"/>
      <c r="C177" s="252" t="s">
        <v>102</v>
      </c>
      <c r="D177" s="252"/>
      <c r="E177" s="252"/>
      <c r="F177" s="275" t="s">
        <v>538</v>
      </c>
      <c r="G177" s="252"/>
      <c r="H177" s="252" t="s">
        <v>606</v>
      </c>
      <c r="I177" s="252" t="s">
        <v>607</v>
      </c>
      <c r="J177" s="252"/>
      <c r="K177" s="300"/>
    </row>
    <row r="178" s="1" customFormat="1" ht="15" customHeight="1">
      <c r="B178" s="277"/>
      <c r="C178" s="252" t="s">
        <v>57</v>
      </c>
      <c r="D178" s="252"/>
      <c r="E178" s="252"/>
      <c r="F178" s="275" t="s">
        <v>538</v>
      </c>
      <c r="G178" s="252"/>
      <c r="H178" s="252" t="s">
        <v>608</v>
      </c>
      <c r="I178" s="252" t="s">
        <v>609</v>
      </c>
      <c r="J178" s="252">
        <v>1</v>
      </c>
      <c r="K178" s="300"/>
    </row>
    <row r="179" s="1" customFormat="1" ht="15" customHeight="1">
      <c r="B179" s="277"/>
      <c r="C179" s="252" t="s">
        <v>53</v>
      </c>
      <c r="D179" s="252"/>
      <c r="E179" s="252"/>
      <c r="F179" s="275" t="s">
        <v>538</v>
      </c>
      <c r="G179" s="252"/>
      <c r="H179" s="252" t="s">
        <v>610</v>
      </c>
      <c r="I179" s="252" t="s">
        <v>540</v>
      </c>
      <c r="J179" s="252">
        <v>20</v>
      </c>
      <c r="K179" s="300"/>
    </row>
    <row r="180" s="1" customFormat="1" ht="15" customHeight="1">
      <c r="B180" s="277"/>
      <c r="C180" s="252" t="s">
        <v>54</v>
      </c>
      <c r="D180" s="252"/>
      <c r="E180" s="252"/>
      <c r="F180" s="275" t="s">
        <v>538</v>
      </c>
      <c r="G180" s="252"/>
      <c r="H180" s="252" t="s">
        <v>611</v>
      </c>
      <c r="I180" s="252" t="s">
        <v>540</v>
      </c>
      <c r="J180" s="252">
        <v>255</v>
      </c>
      <c r="K180" s="300"/>
    </row>
    <row r="181" s="1" customFormat="1" ht="15" customHeight="1">
      <c r="B181" s="277"/>
      <c r="C181" s="252" t="s">
        <v>103</v>
      </c>
      <c r="D181" s="252"/>
      <c r="E181" s="252"/>
      <c r="F181" s="275" t="s">
        <v>538</v>
      </c>
      <c r="G181" s="252"/>
      <c r="H181" s="252" t="s">
        <v>502</v>
      </c>
      <c r="I181" s="252" t="s">
        <v>540</v>
      </c>
      <c r="J181" s="252">
        <v>10</v>
      </c>
      <c r="K181" s="300"/>
    </row>
    <row r="182" s="1" customFormat="1" ht="15" customHeight="1">
      <c r="B182" s="277"/>
      <c r="C182" s="252" t="s">
        <v>104</v>
      </c>
      <c r="D182" s="252"/>
      <c r="E182" s="252"/>
      <c r="F182" s="275" t="s">
        <v>538</v>
      </c>
      <c r="G182" s="252"/>
      <c r="H182" s="252" t="s">
        <v>612</v>
      </c>
      <c r="I182" s="252" t="s">
        <v>573</v>
      </c>
      <c r="J182" s="252"/>
      <c r="K182" s="300"/>
    </row>
    <row r="183" s="1" customFormat="1" ht="15" customHeight="1">
      <c r="B183" s="277"/>
      <c r="C183" s="252" t="s">
        <v>613</v>
      </c>
      <c r="D183" s="252"/>
      <c r="E183" s="252"/>
      <c r="F183" s="275" t="s">
        <v>538</v>
      </c>
      <c r="G183" s="252"/>
      <c r="H183" s="252" t="s">
        <v>614</v>
      </c>
      <c r="I183" s="252" t="s">
        <v>573</v>
      </c>
      <c r="J183" s="252"/>
      <c r="K183" s="300"/>
    </row>
    <row r="184" s="1" customFormat="1" ht="15" customHeight="1">
      <c r="B184" s="277"/>
      <c r="C184" s="252" t="s">
        <v>602</v>
      </c>
      <c r="D184" s="252"/>
      <c r="E184" s="252"/>
      <c r="F184" s="275" t="s">
        <v>538</v>
      </c>
      <c r="G184" s="252"/>
      <c r="H184" s="252" t="s">
        <v>615</v>
      </c>
      <c r="I184" s="252" t="s">
        <v>573</v>
      </c>
      <c r="J184" s="252"/>
      <c r="K184" s="300"/>
    </row>
    <row r="185" s="1" customFormat="1" ht="15" customHeight="1">
      <c r="B185" s="277"/>
      <c r="C185" s="252" t="s">
        <v>106</v>
      </c>
      <c r="D185" s="252"/>
      <c r="E185" s="252"/>
      <c r="F185" s="275" t="s">
        <v>544</v>
      </c>
      <c r="G185" s="252"/>
      <c r="H185" s="252" t="s">
        <v>616</v>
      </c>
      <c r="I185" s="252" t="s">
        <v>540</v>
      </c>
      <c r="J185" s="252">
        <v>50</v>
      </c>
      <c r="K185" s="300"/>
    </row>
    <row r="186" s="1" customFormat="1" ht="15" customHeight="1">
      <c r="B186" s="277"/>
      <c r="C186" s="252" t="s">
        <v>617</v>
      </c>
      <c r="D186" s="252"/>
      <c r="E186" s="252"/>
      <c r="F186" s="275" t="s">
        <v>544</v>
      </c>
      <c r="G186" s="252"/>
      <c r="H186" s="252" t="s">
        <v>618</v>
      </c>
      <c r="I186" s="252" t="s">
        <v>619</v>
      </c>
      <c r="J186" s="252"/>
      <c r="K186" s="300"/>
    </row>
    <row r="187" s="1" customFormat="1" ht="15" customHeight="1">
      <c r="B187" s="277"/>
      <c r="C187" s="252" t="s">
        <v>620</v>
      </c>
      <c r="D187" s="252"/>
      <c r="E187" s="252"/>
      <c r="F187" s="275" t="s">
        <v>544</v>
      </c>
      <c r="G187" s="252"/>
      <c r="H187" s="252" t="s">
        <v>621</v>
      </c>
      <c r="I187" s="252" t="s">
        <v>619</v>
      </c>
      <c r="J187" s="252"/>
      <c r="K187" s="300"/>
    </row>
    <row r="188" s="1" customFormat="1" ht="15" customHeight="1">
      <c r="B188" s="277"/>
      <c r="C188" s="252" t="s">
        <v>622</v>
      </c>
      <c r="D188" s="252"/>
      <c r="E188" s="252"/>
      <c r="F188" s="275" t="s">
        <v>544</v>
      </c>
      <c r="G188" s="252"/>
      <c r="H188" s="252" t="s">
        <v>623</v>
      </c>
      <c r="I188" s="252" t="s">
        <v>619</v>
      </c>
      <c r="J188" s="252"/>
      <c r="K188" s="300"/>
    </row>
    <row r="189" s="1" customFormat="1" ht="15" customHeight="1">
      <c r="B189" s="277"/>
      <c r="C189" s="313" t="s">
        <v>624</v>
      </c>
      <c r="D189" s="252"/>
      <c r="E189" s="252"/>
      <c r="F189" s="275" t="s">
        <v>544</v>
      </c>
      <c r="G189" s="252"/>
      <c r="H189" s="252" t="s">
        <v>625</v>
      </c>
      <c r="I189" s="252" t="s">
        <v>626</v>
      </c>
      <c r="J189" s="314" t="s">
        <v>627</v>
      </c>
      <c r="K189" s="300"/>
    </row>
    <row r="190" s="14" customFormat="1" ht="15" customHeight="1">
      <c r="B190" s="315"/>
      <c r="C190" s="316" t="s">
        <v>628</v>
      </c>
      <c r="D190" s="317"/>
      <c r="E190" s="317"/>
      <c r="F190" s="318" t="s">
        <v>544</v>
      </c>
      <c r="G190" s="317"/>
      <c r="H190" s="317" t="s">
        <v>629</v>
      </c>
      <c r="I190" s="317" t="s">
        <v>626</v>
      </c>
      <c r="J190" s="319" t="s">
        <v>627</v>
      </c>
      <c r="K190" s="320"/>
    </row>
    <row r="191" s="1" customFormat="1" ht="15" customHeight="1">
      <c r="B191" s="277"/>
      <c r="C191" s="313" t="s">
        <v>42</v>
      </c>
      <c r="D191" s="252"/>
      <c r="E191" s="252"/>
      <c r="F191" s="275" t="s">
        <v>538</v>
      </c>
      <c r="G191" s="252"/>
      <c r="H191" s="249" t="s">
        <v>630</v>
      </c>
      <c r="I191" s="252" t="s">
        <v>631</v>
      </c>
      <c r="J191" s="252"/>
      <c r="K191" s="300"/>
    </row>
    <row r="192" s="1" customFormat="1" ht="15" customHeight="1">
      <c r="B192" s="277"/>
      <c r="C192" s="313" t="s">
        <v>632</v>
      </c>
      <c r="D192" s="252"/>
      <c r="E192" s="252"/>
      <c r="F192" s="275" t="s">
        <v>538</v>
      </c>
      <c r="G192" s="252"/>
      <c r="H192" s="252" t="s">
        <v>633</v>
      </c>
      <c r="I192" s="252" t="s">
        <v>573</v>
      </c>
      <c r="J192" s="252"/>
      <c r="K192" s="300"/>
    </row>
    <row r="193" s="1" customFormat="1" ht="15" customHeight="1">
      <c r="B193" s="277"/>
      <c r="C193" s="313" t="s">
        <v>634</v>
      </c>
      <c r="D193" s="252"/>
      <c r="E193" s="252"/>
      <c r="F193" s="275" t="s">
        <v>538</v>
      </c>
      <c r="G193" s="252"/>
      <c r="H193" s="252" t="s">
        <v>635</v>
      </c>
      <c r="I193" s="252" t="s">
        <v>573</v>
      </c>
      <c r="J193" s="252"/>
      <c r="K193" s="300"/>
    </row>
    <row r="194" s="1" customFormat="1" ht="15" customHeight="1">
      <c r="B194" s="277"/>
      <c r="C194" s="313" t="s">
        <v>636</v>
      </c>
      <c r="D194" s="252"/>
      <c r="E194" s="252"/>
      <c r="F194" s="275" t="s">
        <v>544</v>
      </c>
      <c r="G194" s="252"/>
      <c r="H194" s="252" t="s">
        <v>637</v>
      </c>
      <c r="I194" s="252" t="s">
        <v>573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638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639</v>
      </c>
      <c r="D201" s="322"/>
      <c r="E201" s="322"/>
      <c r="F201" s="322" t="s">
        <v>640</v>
      </c>
      <c r="G201" s="323"/>
      <c r="H201" s="322" t="s">
        <v>641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631</v>
      </c>
      <c r="D203" s="252"/>
      <c r="E203" s="252"/>
      <c r="F203" s="275" t="s">
        <v>43</v>
      </c>
      <c r="G203" s="252"/>
      <c r="H203" s="252" t="s">
        <v>642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44</v>
      </c>
      <c r="G204" s="252"/>
      <c r="H204" s="252" t="s">
        <v>643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47</v>
      </c>
      <c r="G205" s="252"/>
      <c r="H205" s="252" t="s">
        <v>644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45</v>
      </c>
      <c r="G206" s="252"/>
      <c r="H206" s="252" t="s">
        <v>645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46</v>
      </c>
      <c r="G207" s="252"/>
      <c r="H207" s="252" t="s">
        <v>646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585</v>
      </c>
      <c r="D209" s="252"/>
      <c r="E209" s="252"/>
      <c r="F209" s="275" t="s">
        <v>79</v>
      </c>
      <c r="G209" s="252"/>
      <c r="H209" s="252" t="s">
        <v>647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480</v>
      </c>
      <c r="G210" s="252"/>
      <c r="H210" s="252" t="s">
        <v>481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478</v>
      </c>
      <c r="G211" s="252"/>
      <c r="H211" s="252" t="s">
        <v>648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482</v>
      </c>
      <c r="G212" s="313"/>
      <c r="H212" s="304" t="s">
        <v>483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484</v>
      </c>
      <c r="G213" s="313"/>
      <c r="H213" s="304" t="s">
        <v>649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609</v>
      </c>
      <c r="D215" s="252"/>
      <c r="E215" s="252"/>
      <c r="F215" s="275">
        <v>1</v>
      </c>
      <c r="G215" s="313"/>
      <c r="H215" s="304" t="s">
        <v>650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651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652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653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Kulička</dc:creator>
  <cp:lastModifiedBy>Jaroslav Kulička</cp:lastModifiedBy>
  <dcterms:created xsi:type="dcterms:W3CDTF">2025-09-19T08:12:11Z</dcterms:created>
  <dcterms:modified xsi:type="dcterms:W3CDTF">2025-09-19T08:12:13Z</dcterms:modified>
</cp:coreProperties>
</file>